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73332E08-25EB-4A55-A583-39CB868D0BB9}" xr6:coauthVersionLast="47" xr6:coauthVersionMax="47" xr10:uidLastSave="{00000000-0000-0000-0000-000000000000}"/>
  <bookViews>
    <workbookView xWindow="-23148" yWindow="-108" windowWidth="23256" windowHeight="12576" xr2:uid="{00000000-000D-0000-FFFF-FFFF00000000}"/>
  </bookViews>
  <sheets>
    <sheet name="Intestazione" sheetId="57" r:id="rId1"/>
    <sheet name="SEA Ambiente" sheetId="54" r:id="rId2"/>
  </sheets>
  <externalReferences>
    <externalReference r:id="rId3"/>
  </externalReferences>
  <definedNames>
    <definedName name="_xlnm._FilterDatabase" localSheetId="1" hidden="1">'SEA Ambiente'!$A$3:$AU$69</definedName>
    <definedName name="_Hlk97901423" localSheetId="0">Intestazione!#REF!</definedName>
    <definedName name="a" localSheetId="0">#REF!</definedName>
    <definedName name="a">#REF!</definedName>
    <definedName name="abx">[1]Tabelle!$K$14:$K$17</definedName>
    <definedName name="complessità_processo" localSheetId="0">#REF!</definedName>
    <definedName name="complessità_processo">#REF!</definedName>
    <definedName name="controlli" localSheetId="0">#REF!</definedName>
    <definedName name="controlli">#REF!</definedName>
    <definedName name="discrezionalità" localSheetId="0">#REF!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 localSheetId="0">#REF!</definedName>
    <definedName name="indice_complessita">#REF!</definedName>
    <definedName name="indice_controlli" localSheetId="0">#REF!</definedName>
    <definedName name="indice_controlli">#REF!</definedName>
    <definedName name="indice_discrezionalita" localSheetId="0">#REF!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 localSheetId="0">#REF!</definedName>
    <definedName name="rilevanza_esterna">#REF!</definedName>
    <definedName name="si" localSheetId="0">#REF!</definedName>
    <definedName name="si">#REF!</definedName>
    <definedName name="valore_economico" localSheetId="0">#REF!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E5" i="54" l="1"/>
  <c r="AE6" i="54"/>
  <c r="AE7" i="54"/>
  <c r="AE8" i="54"/>
  <c r="AE9" i="54"/>
  <c r="AE10" i="54"/>
  <c r="AE11" i="54"/>
  <c r="AE12" i="54"/>
  <c r="AE13" i="54"/>
  <c r="AE14" i="54"/>
  <c r="AE15" i="54"/>
  <c r="AE16" i="54"/>
  <c r="AE17" i="54"/>
  <c r="AE18" i="54"/>
  <c r="AE19" i="54"/>
  <c r="AE20" i="54"/>
  <c r="AE21" i="54"/>
  <c r="AE22" i="54"/>
  <c r="AE23" i="54"/>
  <c r="AE24" i="54"/>
  <c r="AE25" i="54"/>
  <c r="AE26" i="54"/>
  <c r="AE27" i="54"/>
  <c r="AE28" i="54"/>
  <c r="AE29" i="54"/>
  <c r="AE30" i="54"/>
  <c r="AE31" i="54"/>
  <c r="AE32" i="54"/>
  <c r="AE33" i="54"/>
  <c r="AE34" i="54"/>
  <c r="AE35" i="54"/>
  <c r="AE36" i="54"/>
  <c r="AE37" i="54"/>
  <c r="AE38" i="54"/>
  <c r="AE39" i="54"/>
  <c r="AE40" i="54"/>
  <c r="AE41" i="54"/>
  <c r="AE42" i="54"/>
  <c r="AE43" i="54"/>
  <c r="AE44" i="54"/>
  <c r="AE45" i="54"/>
  <c r="AE46" i="54"/>
  <c r="AE47" i="54"/>
  <c r="AE48" i="54"/>
  <c r="AE49" i="54"/>
  <c r="AE50" i="54"/>
  <c r="AE51" i="54"/>
  <c r="AE52" i="54"/>
  <c r="AE53" i="54"/>
  <c r="AE54" i="54"/>
  <c r="AE55" i="54"/>
  <c r="AE56" i="54"/>
  <c r="AE57" i="54"/>
  <c r="AE58" i="54"/>
  <c r="AE59" i="54"/>
  <c r="AE60" i="54"/>
  <c r="AE61" i="54"/>
  <c r="AE62" i="54"/>
  <c r="AE63" i="54"/>
  <c r="AE64" i="54"/>
  <c r="AE65" i="54"/>
  <c r="AE66" i="54"/>
  <c r="AE67" i="54"/>
  <c r="AE68" i="54"/>
  <c r="AE69" i="54"/>
  <c r="AE4" i="54"/>
  <c r="X5" i="54"/>
  <c r="X6" i="54"/>
  <c r="X7" i="54"/>
  <c r="X8" i="54"/>
  <c r="X9" i="54"/>
  <c r="X10" i="54"/>
  <c r="X11" i="54"/>
  <c r="X12" i="54"/>
  <c r="X13" i="54"/>
  <c r="X14" i="54"/>
  <c r="X15" i="54"/>
  <c r="X16" i="54"/>
  <c r="X17" i="54"/>
  <c r="X18" i="54"/>
  <c r="X19" i="54"/>
  <c r="X20" i="54"/>
  <c r="X21" i="54"/>
  <c r="X22" i="54"/>
  <c r="X23" i="54"/>
  <c r="X24" i="54"/>
  <c r="X25" i="54"/>
  <c r="X26" i="54"/>
  <c r="X27" i="54"/>
  <c r="X28" i="54"/>
  <c r="X29" i="54"/>
  <c r="X30" i="54"/>
  <c r="X31" i="54"/>
  <c r="X32" i="54"/>
  <c r="X33" i="54"/>
  <c r="X34" i="54"/>
  <c r="X35" i="54"/>
  <c r="X36" i="54"/>
  <c r="X37" i="54"/>
  <c r="X38" i="54"/>
  <c r="X39" i="54"/>
  <c r="X40" i="54"/>
  <c r="X41" i="54"/>
  <c r="X42" i="54"/>
  <c r="X43" i="54"/>
  <c r="X44" i="54"/>
  <c r="X45" i="54"/>
  <c r="X46" i="54"/>
  <c r="X47" i="54"/>
  <c r="X48" i="54"/>
  <c r="X49" i="54"/>
  <c r="X50" i="54"/>
  <c r="X51" i="54"/>
  <c r="X52" i="54"/>
  <c r="X53" i="54"/>
  <c r="X54" i="54"/>
  <c r="X55" i="54"/>
  <c r="X56" i="54"/>
  <c r="X57" i="54"/>
  <c r="X58" i="54"/>
  <c r="X59" i="54"/>
  <c r="X60" i="54"/>
  <c r="X61" i="54"/>
  <c r="X62" i="54"/>
  <c r="X63" i="54"/>
  <c r="X64" i="54"/>
  <c r="X65" i="54"/>
  <c r="X66" i="54"/>
  <c r="X67" i="54"/>
  <c r="X68" i="54"/>
  <c r="X69" i="54"/>
  <c r="S5" i="54" l="1"/>
  <c r="S6" i="54"/>
  <c r="S7" i="54"/>
  <c r="S8" i="54"/>
  <c r="S9" i="54"/>
  <c r="S10" i="54"/>
  <c r="S11" i="54"/>
  <c r="S12" i="54"/>
  <c r="S13" i="54"/>
  <c r="S14" i="54"/>
  <c r="S15" i="54"/>
  <c r="S16" i="54"/>
  <c r="S17" i="54"/>
  <c r="S18" i="54"/>
  <c r="S19" i="54"/>
  <c r="S20" i="54"/>
  <c r="S21" i="54"/>
  <c r="S22" i="54"/>
  <c r="S23" i="54"/>
  <c r="S24" i="54"/>
  <c r="S25" i="54"/>
  <c r="S26" i="54"/>
  <c r="S27" i="54"/>
  <c r="S28" i="54"/>
  <c r="S29" i="54"/>
  <c r="S30" i="54"/>
  <c r="S31" i="54"/>
  <c r="S32" i="54"/>
  <c r="S33" i="54"/>
  <c r="S34" i="54"/>
  <c r="S35" i="54"/>
  <c r="S36" i="54"/>
  <c r="S37" i="54"/>
  <c r="S38" i="54"/>
  <c r="S39" i="54"/>
  <c r="S40" i="54"/>
  <c r="S41" i="54"/>
  <c r="S42" i="54"/>
  <c r="S43" i="54"/>
  <c r="S44" i="54"/>
  <c r="S45" i="54"/>
  <c r="S46" i="54"/>
  <c r="S47" i="54"/>
  <c r="S48" i="54"/>
  <c r="S49" i="54"/>
  <c r="S50" i="54"/>
  <c r="S51" i="54"/>
  <c r="S52" i="54"/>
  <c r="S53" i="54"/>
  <c r="S54" i="54"/>
  <c r="S55" i="54"/>
  <c r="S56" i="54"/>
  <c r="S57" i="54"/>
  <c r="S58" i="54"/>
  <c r="S59" i="54"/>
  <c r="S60" i="54"/>
  <c r="S61" i="54"/>
  <c r="S62" i="54"/>
  <c r="S63" i="54"/>
  <c r="S64" i="54"/>
  <c r="S65" i="54"/>
  <c r="S66" i="54"/>
  <c r="S67" i="54"/>
  <c r="S68" i="54"/>
  <c r="S69" i="54"/>
  <c r="S4" i="54"/>
  <c r="V5" i="54"/>
  <c r="V6" i="54"/>
  <c r="V7" i="54"/>
  <c r="V8" i="54"/>
  <c r="V9" i="54"/>
  <c r="V10" i="54"/>
  <c r="V11" i="54"/>
  <c r="V12" i="54"/>
  <c r="V13" i="54"/>
  <c r="V14" i="54"/>
  <c r="V15" i="54"/>
  <c r="V16" i="54"/>
  <c r="V17" i="54"/>
  <c r="V18" i="54"/>
  <c r="V19" i="54"/>
  <c r="V20" i="54"/>
  <c r="V21" i="54"/>
  <c r="V22" i="54"/>
  <c r="V23" i="54"/>
  <c r="V24" i="54"/>
  <c r="V25" i="54"/>
  <c r="V26" i="54"/>
  <c r="V27" i="54"/>
  <c r="V28" i="54"/>
  <c r="V29" i="54"/>
  <c r="V30" i="54"/>
  <c r="V31" i="54"/>
  <c r="V32" i="54"/>
  <c r="V33" i="54"/>
  <c r="V34" i="54"/>
  <c r="V35" i="54"/>
  <c r="V36" i="54"/>
  <c r="V37" i="54"/>
  <c r="V38" i="54"/>
  <c r="V39" i="54"/>
  <c r="V40" i="54"/>
  <c r="V41" i="54"/>
  <c r="V42" i="54"/>
  <c r="V43" i="54"/>
  <c r="V44" i="54"/>
  <c r="V45" i="54"/>
  <c r="V46" i="54"/>
  <c r="V47" i="54"/>
  <c r="V48" i="54"/>
  <c r="V49" i="54"/>
  <c r="V50" i="54"/>
  <c r="V51" i="54"/>
  <c r="V52" i="54"/>
  <c r="V53" i="54"/>
  <c r="V54" i="54"/>
  <c r="V55" i="54"/>
  <c r="V56" i="54"/>
  <c r="V57" i="54"/>
  <c r="V58" i="54"/>
  <c r="V59" i="54"/>
  <c r="V60" i="54"/>
  <c r="V61" i="54"/>
  <c r="V62" i="54"/>
  <c r="V63" i="54"/>
  <c r="V64" i="54"/>
  <c r="V65" i="54"/>
  <c r="V66" i="54"/>
  <c r="V67" i="54"/>
  <c r="V68" i="54"/>
  <c r="V69" i="54"/>
  <c r="V4" i="54"/>
  <c r="W4" i="54" l="1"/>
  <c r="AC59" i="54"/>
  <c r="AC69" i="54"/>
  <c r="AC68" i="54"/>
  <c r="AC67" i="54"/>
  <c r="AC66" i="54"/>
  <c r="AC65" i="54"/>
  <c r="AC64" i="54"/>
  <c r="AC63" i="54"/>
  <c r="AC51" i="54"/>
  <c r="AC62" i="54"/>
  <c r="AC50" i="54"/>
  <c r="AC49" i="54"/>
  <c r="AC61" i="54"/>
  <c r="AC60" i="54"/>
  <c r="AC58" i="54"/>
  <c r="AC56" i="54"/>
  <c r="AC55" i="54"/>
  <c r="AC54" i="54"/>
  <c r="AC53" i="54"/>
  <c r="AC57" i="54"/>
  <c r="AC52" i="54"/>
  <c r="AC48" i="54"/>
  <c r="AC47" i="54"/>
  <c r="AC46" i="54"/>
  <c r="AC45" i="54"/>
  <c r="AC44" i="54"/>
  <c r="AC43" i="54"/>
  <c r="AC42" i="54"/>
  <c r="AC41" i="54"/>
  <c r="AC40" i="54"/>
  <c r="AC39" i="54"/>
  <c r="AC38" i="54"/>
  <c r="AC37" i="54"/>
  <c r="AC36" i="54"/>
  <c r="AC35" i="54"/>
  <c r="AC34" i="54"/>
  <c r="AC33" i="54"/>
  <c r="AC32" i="54"/>
  <c r="AC31" i="54"/>
  <c r="AC30" i="54"/>
  <c r="AC29" i="54"/>
  <c r="AC28" i="54"/>
  <c r="AC27" i="54"/>
  <c r="AC26" i="54"/>
  <c r="AC25" i="54"/>
  <c r="AC24" i="54"/>
  <c r="AC23" i="54"/>
  <c r="AC22" i="54"/>
  <c r="AC21" i="54"/>
  <c r="AC20" i="54"/>
  <c r="AC19" i="54"/>
  <c r="AC18" i="54"/>
  <c r="AC17" i="54"/>
  <c r="AC16" i="54"/>
  <c r="AC15" i="54"/>
  <c r="AC14" i="54"/>
  <c r="AC13" i="54"/>
  <c r="AC12" i="54"/>
  <c r="AC11" i="54"/>
  <c r="AC10" i="54"/>
  <c r="AC9" i="54"/>
  <c r="AC8" i="54"/>
  <c r="AC7" i="54"/>
  <c r="AC6" i="54"/>
  <c r="AC5" i="54"/>
  <c r="AC4" i="54"/>
  <c r="W59" i="54" l="1"/>
  <c r="W7" i="54"/>
  <c r="W15" i="54"/>
  <c r="W23" i="54"/>
  <c r="W39" i="54"/>
  <c r="W46" i="54"/>
  <c r="W12" i="54"/>
  <c r="W20" i="54"/>
  <c r="W28" i="54"/>
  <c r="W53" i="54"/>
  <c r="W25" i="54"/>
  <c r="W33" i="54"/>
  <c r="W60" i="54"/>
  <c r="W24" i="54"/>
  <c r="W47" i="54"/>
  <c r="W11" i="54"/>
  <c r="W19" i="54"/>
  <c r="W57" i="54"/>
  <c r="W61" i="54"/>
  <c r="W6" i="54"/>
  <c r="W22" i="54"/>
  <c r="W10" i="54"/>
  <c r="W69" i="54"/>
  <c r="W66" i="54"/>
  <c r="W21" i="54"/>
  <c r="W26" i="54"/>
  <c r="W34" i="54"/>
  <c r="W41" i="54"/>
  <c r="W30" i="54"/>
  <c r="W38" i="54"/>
  <c r="W45" i="54"/>
  <c r="W16" i="54"/>
  <c r="W29" i="54"/>
  <c r="W44" i="54"/>
  <c r="W54" i="54"/>
  <c r="W50" i="54"/>
  <c r="W63" i="54"/>
  <c r="W48" i="54"/>
  <c r="W55" i="54"/>
  <c r="W18" i="54"/>
  <c r="W65" i="54"/>
  <c r="W62" i="54"/>
  <c r="W68" i="54"/>
  <c r="W14" i="54"/>
  <c r="W17" i="54"/>
  <c r="W52" i="54"/>
  <c r="W49" i="54"/>
  <c r="W64" i="54"/>
  <c r="W9" i="54"/>
  <c r="W31" i="54"/>
  <c r="W36" i="54"/>
  <c r="W40" i="54"/>
  <c r="W42" i="54"/>
  <c r="W58" i="54"/>
  <c r="W5" i="54"/>
  <c r="W27" i="54"/>
  <c r="W32" i="54"/>
  <c r="W37" i="54"/>
  <c r="W43" i="54"/>
  <c r="W51" i="54"/>
  <c r="W8" i="54"/>
  <c r="W13" i="54"/>
  <c r="W35" i="54"/>
  <c r="W56" i="54"/>
  <c r="W67" i="54"/>
  <c r="AD13" i="54" l="1"/>
  <c r="AD66" i="54"/>
  <c r="AD8" i="54"/>
  <c r="AD52" i="54"/>
  <c r="AD38" i="54"/>
  <c r="AD69" i="54"/>
  <c r="AD12" i="54"/>
  <c r="AD51" i="54"/>
  <c r="AD40" i="54"/>
  <c r="AD17" i="54"/>
  <c r="AD63" i="54"/>
  <c r="AD30" i="54"/>
  <c r="AD10" i="54"/>
  <c r="AD24" i="54"/>
  <c r="AD46" i="54"/>
  <c r="AD49" i="54"/>
  <c r="AD11" i="54"/>
  <c r="AD20" i="54"/>
  <c r="AD42" i="54"/>
  <c r="AD48" i="54"/>
  <c r="AD47" i="54"/>
  <c r="AD43" i="54"/>
  <c r="AD36" i="54"/>
  <c r="AD14" i="54"/>
  <c r="AD50" i="54"/>
  <c r="AD22" i="54"/>
  <c r="AD60" i="54"/>
  <c r="AD39" i="54"/>
  <c r="AD34" i="54"/>
  <c r="AD58" i="54"/>
  <c r="AD45" i="54"/>
  <c r="AD37" i="54"/>
  <c r="AD68" i="54"/>
  <c r="AD41" i="54"/>
  <c r="AD33" i="54"/>
  <c r="AD32" i="54"/>
  <c r="AD62" i="54"/>
  <c r="AD25" i="54"/>
  <c r="AD27" i="54"/>
  <c r="AD65" i="54"/>
  <c r="AD29" i="54"/>
  <c r="AD26" i="54"/>
  <c r="AD57" i="54"/>
  <c r="AD53" i="54"/>
  <c r="AD7" i="54"/>
  <c r="AD55" i="54"/>
  <c r="AD67" i="54"/>
  <c r="AD31" i="54"/>
  <c r="AD54" i="54"/>
  <c r="AD6" i="54"/>
  <c r="AD23" i="54"/>
  <c r="AD56" i="54"/>
  <c r="AD9" i="54"/>
  <c r="AD44" i="54"/>
  <c r="AD61" i="54"/>
  <c r="AD15" i="54"/>
  <c r="AD35" i="54"/>
  <c r="AD5" i="54"/>
  <c r="AD64" i="54"/>
  <c r="AD18" i="54"/>
  <c r="AD16" i="54"/>
  <c r="AD21" i="54"/>
  <c r="AD19" i="54"/>
  <c r="AD28" i="54"/>
  <c r="AD59" i="54"/>
  <c r="AD4" i="54"/>
  <c r="X4" i="54"/>
</calcChain>
</file>

<file path=xl/sharedStrings.xml><?xml version="1.0" encoding="utf-8"?>
<sst xmlns="http://schemas.openxmlformats.org/spreadsheetml/2006/main" count="1956" uniqueCount="396">
  <si>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</si>
  <si>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</si>
  <si>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</si>
  <si>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</si>
  <si>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</si>
  <si>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</si>
  <si>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</si>
  <si>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</si>
  <si>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</si>
  <si>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</si>
  <si>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</si>
  <si>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</si>
  <si>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</si>
  <si>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</si>
  <si>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</si>
  <si>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</si>
  <si>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</si>
  <si>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</si>
  <si>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</si>
  <si>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</si>
  <si>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</si>
  <si>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</si>
  <si>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</si>
  <si>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</si>
  <si>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</si>
  <si>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</si>
  <si>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</si>
  <si>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</si>
  <si>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</si>
  <si>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</si>
  <si>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</si>
  <si>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</si>
  <si>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</si>
  <si>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</si>
  <si>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</si>
  <si>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Incidenza economica dell'attività</t>
  </si>
  <si>
    <t>B</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</si>
  <si>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</si>
  <si>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</si>
  <si>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</si>
  <si>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</si>
  <si>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</si>
  <si>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</si>
  <si>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</si>
  <si>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</si>
  <si>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</si>
  <si>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231 (SI/NO)</t>
  </si>
  <si>
    <t>190 (SI/NO)</t>
  </si>
  <si>
    <t xml:space="preserve">Disfunzionalità organizzative e gestionali </t>
  </si>
  <si>
    <t>Gestione elenco fornitori</t>
  </si>
  <si>
    <t>Azioni da attuare</t>
  </si>
  <si>
    <t>Tempistica di attuazione</t>
  </si>
  <si>
    <t>Descrizione obiettivo</t>
  </si>
  <si>
    <t>Tempistica di monitoraggio</t>
  </si>
  <si>
    <t>Rating rischio nella versione precedente del risk assessment</t>
  </si>
  <si>
    <t>Attività sensibile</t>
  </si>
  <si>
    <t>Responsabile monitoraggio</t>
  </si>
  <si>
    <t>N.</t>
  </si>
  <si>
    <t>Acquisizione del personale</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</si>
  <si>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</si>
  <si>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</si>
  <si>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</si>
  <si>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</si>
  <si>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</si>
  <si>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</si>
  <si>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</si>
  <si>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Valutazione finale del controllo preventivo in uso</t>
  </si>
  <si>
    <t xml:space="preserve">Rating rischio                                </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</si>
  <si>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</si>
  <si>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</si>
  <si>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</si>
  <si>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</si>
  <si>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</si>
  <si>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</si>
  <si>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</si>
  <si>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</si>
  <si>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La controparte rappresenta un socio in affari?
(SI/NO)</t>
  </si>
  <si>
    <t>Indicatore di monitoraggio</t>
  </si>
  <si>
    <t>Responsabile gare e approvvigionamenti</t>
  </si>
  <si>
    <t>Nomina Commissione di gara</t>
  </si>
  <si>
    <t>Contrattazione con la PA</t>
  </si>
  <si>
    <t xml:space="preserve">Reclutamento tramite società esterne di selezione del personale </t>
  </si>
  <si>
    <t>Erogazione di sponsorizzazioni, contributi ed erogazioni liberali</t>
  </si>
  <si>
    <t>NO</t>
  </si>
  <si>
    <t>Personale</t>
  </si>
  <si>
    <t>SI</t>
  </si>
  <si>
    <t>Assemblea dei soci</t>
  </si>
  <si>
    <t>Candidati per la nomina</t>
  </si>
  <si>
    <t>Società esterna di selezione del personale</t>
  </si>
  <si>
    <t>Agenzia per il lavoro</t>
  </si>
  <si>
    <t>Candidati</t>
  </si>
  <si>
    <t>Professionisti esterni</t>
  </si>
  <si>
    <t xml:space="preserve">SI </t>
  </si>
  <si>
    <t>SI (in alcuni casi)</t>
  </si>
  <si>
    <t>Operatori economici</t>
  </si>
  <si>
    <t>Istituto finanziario</t>
  </si>
  <si>
    <t>Agenzia delle Entrate, ARERA, Corte dei Conti, Guardia di Finanza, Ragioneria Generale dello Stato, ARPA, USL, Provincia, NOE, Vigili del Fuoco, Ispettorato del Lavoro, ecc… (ognuno per le attività di propria competenza)</t>
  </si>
  <si>
    <t>Comuni, Provincia, SUAP, ecc… (ognuno per le attività di propria competenza)</t>
  </si>
  <si>
    <t xml:space="preserve">UE, Stato, Regione, Ato, ecc… </t>
  </si>
  <si>
    <t>Sottoscrizione contratto</t>
  </si>
  <si>
    <t>DEC</t>
  </si>
  <si>
    <t>- RUP
- Responsabile gare e approvvigionamenti</t>
  </si>
  <si>
    <t>Responsabile dell'area soggetto a verifica</t>
  </si>
  <si>
    <t>Dipendenti / Amministratori / Soggetti esterni alla Società (es. consulenti, fornitori, rappresentanti della PA)</t>
  </si>
  <si>
    <t>Soggetti esterni alla Società (es. consulenti, fornitori, rappresentanti della PA)</t>
  </si>
  <si>
    <t>Soggetti esterni (es. fornitori, clienti, dipendenti,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</si>
  <si>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</si>
  <si>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</si>
  <si>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</si>
  <si>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</si>
  <si>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</si>
  <si>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</si>
  <si>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</si>
  <si>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</si>
  <si>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</si>
  <si>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</si>
  <si>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</si>
  <si>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</si>
  <si>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</si>
  <si>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</si>
  <si>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</si>
  <si>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</si>
  <si>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</si>
  <si>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</si>
  <si>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</si>
  <si>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</si>
  <si>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Stakeholder</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</si>
  <si>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</si>
  <si>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</si>
  <si>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</si>
  <si>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</si>
  <si>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</si>
  <si>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</si>
  <si>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</si>
  <si>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</si>
  <si>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</si>
  <si>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</si>
  <si>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</si>
  <si>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</si>
  <si>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Agevolazione indebita di un utente accettando rifiuti non adeguati rispetto alla regolamentazione</t>
  </si>
  <si>
    <t xml:space="preserve">Migliorare la regolamentazione aziendale in materia di affidamento di incarichi professionali con ulteriori presidi al fine di prevenire i rischi corruttivi </t>
  </si>
  <si>
    <t>Personale dedicato all'aggiornamento della regolamentazione aziendale</t>
  </si>
  <si>
    <t xml:space="preserve">Migliorare la regolamentazione aziendale in materia di acquisti con ulteriori presidi al fine di prevenire i rischi corruttivi </t>
  </si>
  <si>
    <t>Realizzazione dei servizi di Igiene Ambientale</t>
  </si>
  <si>
    <t>Si (in alcuni casi)</t>
  </si>
  <si>
    <t>Gestione servizi commerciali</t>
  </si>
  <si>
    <t>Clienti</t>
  </si>
  <si>
    <t>Predisposizione di offerte a condizioni agevolate al fine di favorire determinati clienti</t>
  </si>
  <si>
    <t>Verifica incassi</t>
  </si>
  <si>
    <t>Gestione contabilità</t>
  </si>
  <si>
    <t>Gestione fatturazione attiva a RetiAmbiente</t>
  </si>
  <si>
    <t>Capogruppo</t>
  </si>
  <si>
    <t>Progettazione servizi</t>
  </si>
  <si>
    <t>Mobilità infragruppo e selezione interna di personale</t>
  </si>
  <si>
    <t>Valutazione individuale del personale</t>
  </si>
  <si>
    <t>Gestione fatturazione attiva ai clienti per servizi a pagamento</t>
  </si>
  <si>
    <t>Beneficiario delle sponsorizzazioni</t>
  </si>
  <si>
    <t>Gestione richiesta ritiro ingombranti ed erogazione del servizio</t>
  </si>
  <si>
    <t>Gestione autorizzazioni e accessi all'uso di applicativi</t>
  </si>
  <si>
    <t>AU</t>
  </si>
  <si>
    <t>Dipendenti / Amministratori / Soggetti esterni alla Società (es. fornitori)</t>
  </si>
  <si>
    <t>Attività interna alla Società, che tuttavia determina un contatto con Comune, Retiambiente e ATO Toscana Costa in fase di autorizzazioni dei piani finanziari e operativi</t>
  </si>
  <si>
    <t>Svolgimento delle attività di progettazione al fine di agevolare indebitamente la Società ovvero futuri operatori economici nello svolgimento dei servizi</t>
  </si>
  <si>
    <t>Responsabile IT</t>
  </si>
  <si>
    <t>Dipendenti</t>
  </si>
  <si>
    <t>Gestione servizi di Igiene Ambientale</t>
  </si>
  <si>
    <t>Predisposizione offerte commerciali per il servizio di derattizzazione, disinfestazione e disinfezione</t>
  </si>
  <si>
    <t>Gestione servizi di raccolta</t>
  </si>
  <si>
    <t>Amministratore Unico</t>
  </si>
  <si>
    <t>Aggiornamento della documentazione entro i termini previsti</t>
  </si>
  <si>
    <t>- Amministratore Unico
- Commissione esaminatrice</t>
  </si>
  <si>
    <t>- RUP
- DL</t>
  </si>
  <si>
    <t>- RUP
- DEC</t>
  </si>
  <si>
    <t>Ampliare il controlli finanziari al fine di assicurare una migliore gestione dei rischi corruttivi</t>
  </si>
  <si>
    <t>Implementare una procedura per la gestione finanziaria</t>
  </si>
  <si>
    <t>Gestione progettazione</t>
  </si>
  <si>
    <t>Gestione ritiro ingombranti</t>
  </si>
  <si>
    <t>Gestione magazzini</t>
  </si>
  <si>
    <t>Fornitori / Dipendenti</t>
  </si>
  <si>
    <t>- Amministratore Unico
- Responsabili di area
- Responsabile gare e approvvigionamenti</t>
  </si>
  <si>
    <t>- Amministratore Unico
- Responsabili di Area
- Responsabile Area Amministrativa
- Responsabile gestione amministrativa del personale</t>
  </si>
  <si>
    <t>Aggiornare la procedura P03 "Processo degli approvvigionamenti" al fine di: 
- indicare le verifiche che vengono svolte sul possesso da parte degli OE dei requisiti richiesti dal D.lgs. 50/2016
- prevedere una specifica dichiarazione di assenza di conflitto di interessi e cause di incompatibilità per i commissari di gara
- prevedere la richiesta di una specifica clausola etica alla controparte</t>
  </si>
  <si>
    <t>- Amministratore Unico
- Responsabile area amministrativa
- Responsabile gestione e amministrazione finanziaria</t>
  </si>
  <si>
    <t>Responsabile Area amministrativa</t>
  </si>
  <si>
    <t>- Amministratore Unico
- Responsabile gare e approvvigionamenti
- Responsabile contratti</t>
  </si>
  <si>
    <t>- Amministratore Unico
- RUP
- Responsabile gare e approvvigionamenti</t>
  </si>
  <si>
    <t>- Amministratore Unico
- RUP
- Commissione di gara
- Responsabule gare e approvvigionamenti</t>
  </si>
  <si>
    <t>- Amministratore Unico
- Responsabili di area</t>
  </si>
  <si>
    <t>- Amministratore Unico
- Responsabile di Area
- Responsabile gare e approvvigionamenti</t>
  </si>
  <si>
    <t>Responsabile Area produzione</t>
  </si>
  <si>
    <t>Aumentare il livello di controllo in materia di prevenzione della corruzione in relazione ai servizi commerciali</t>
  </si>
  <si>
    <t>Aggiornare la procedura P12 prevedendo una sezione specifica sulla gestione dei servizi commerciali</t>
  </si>
  <si>
    <t>- Responsabile Area produzione
- Responsabile relazioni con il pubblico
- Addetti URP
- Responsabile servizi di igiene urbana
- Personale operativo</t>
  </si>
  <si>
    <t xml:space="preserve">Aggiornare la procedura P12 prevedendo una sezione specifica sulla gestione del servizio di ritiro ingombranti a domicilio a pagamento </t>
  </si>
  <si>
    <t>- Responsabile Area produzione
- Responsabile gestione servizi igiene urbana</t>
  </si>
  <si>
    <t>- Amministratore Unico
- Responsabile di Area
- Capogruppo
- Responsabile gare e approvvigionamenti</t>
  </si>
  <si>
    <t>- Amministratore Unico
- Responsabile gare e approvvigionamenti</t>
  </si>
  <si>
    <t>- Responsabile area amministrativa
- Responsabile gestione e amministrazione finanziaria</t>
  </si>
  <si>
    <t>- Responsabile Area produzione
- Responsabile servizio disinfestazione e derattizzazione</t>
  </si>
  <si>
    <t>- Amministratore Unico
- Capogruppo
- Responsabili di Area
- Responsabile Area Amministrativa
- Responsabile gestione amministrativa del personale</t>
  </si>
  <si>
    <t>- Amministratore Unico
- Responsabili di Area
- Responsabile Area amministrativa
- Responsabile gestione amministrativa del personale</t>
  </si>
  <si>
    <t xml:space="preserve">Amministratore Unico </t>
  </si>
  <si>
    <t>- Amministratore Unico
- Responsabile dell'area interessata dalla richiesta di autorizzazione</t>
  </si>
  <si>
    <t xml:space="preserve">- Amministratore Unico
- Responsabile Area produzione
- Responsabile area amministrativa </t>
  </si>
  <si>
    <t>- Amministratore Unico
- Responsabili di Area</t>
  </si>
  <si>
    <t>Gestione magazzino</t>
  </si>
  <si>
    <t>- Responsabile Area produzione
- Responsabile gestione officina</t>
  </si>
  <si>
    <t>- Responsabili di Area
- Responsabile Area Amministrativa
- Responsabile gestione amministrativa del personale</t>
  </si>
  <si>
    <t>- Amministratore Unico
- Responsabile Area amministrativa
- Responsabile gestione amministrativa del personale</t>
  </si>
  <si>
    <t>- Amministratore Unico
- Responsabile Area Amministrativa
- Responsabile gestione amministrativa del personale</t>
  </si>
  <si>
    <t>- Amministratore Unico
- Responsabile Area amministrativa</t>
  </si>
  <si>
    <t>Responsabili di Area</t>
  </si>
  <si>
    <t>- Responsabile Area Amministrativa
- Responsabile controllo di gestione e amministrazione finanziaria</t>
  </si>
  <si>
    <t>- Amministratore Unico 
- Responsabile area amministrativa</t>
  </si>
  <si>
    <t>- ATO Toscana Costa
- Comuni soci
- RetiAmbiente</t>
  </si>
  <si>
    <t>Predisposizione offerte commerciali per il servizio di raccolta e trasporto rifiuti</t>
  </si>
  <si>
    <t>Aggiornare la procedura P03 "Processo degli approvvigionamenti" creando una specifica sezione relativa all'affidamento di incarichi professionali</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</si>
  <si>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</si>
  <si>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</si>
  <si>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</si>
  <si>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</si>
  <si>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</si>
  <si>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Manifestazione di illeciti in passato nel processo sensibile</t>
  </si>
  <si>
    <t>Interazione con soci in affari</t>
  </si>
  <si>
    <t>Allegato 9 al PTPCT
Rev. 00</t>
  </si>
  <si>
    <t>Risk assessment SEA Ambiente S.p.A.</t>
  </si>
  <si>
    <t>Data di entrata in vigore</t>
  </si>
  <si>
    <t>Personale aziendale coinvolto</t>
  </si>
  <si>
    <t>Rischio del socio in affari
(B / &gt; B)</t>
  </si>
  <si>
    <t>37001 (SI/NO)</t>
  </si>
  <si>
    <t>Rischio reato</t>
  </si>
  <si>
    <t>Esempio condotta illecita</t>
  </si>
  <si>
    <t>Rischio inerente</t>
  </si>
  <si>
    <t>Rating rischio inerente</t>
  </si>
  <si>
    <t>Descrizione presidi in uso</t>
  </si>
  <si>
    <t>Presenza NC / raccomandazioni / segnalazioni  (inserire il riferimento interno)</t>
  </si>
  <si>
    <t>Valutazione dei presidi in uso
(0-10)</t>
  </si>
  <si>
    <t xml:space="preserve">Selezione del personale </t>
  </si>
  <si>
    <t xml:space="preserve">Gestione del personale </t>
  </si>
  <si>
    <t xml:space="preserve">Gestione finanziaria </t>
  </si>
  <si>
    <t xml:space="preserve">Autorizzazione missioni del personale </t>
  </si>
  <si>
    <t>Gestione omaggi e spese di rappresentanza</t>
  </si>
  <si>
    <t>Gestione omaggi</t>
  </si>
  <si>
    <t xml:space="preserve">Gestione comunicazione </t>
  </si>
  <si>
    <t xml:space="preserve">Gestione dei contenziosi e definizione di accordi transattivi </t>
  </si>
  <si>
    <t>Nomina organo amministrativo e di controllo</t>
  </si>
  <si>
    <t>Gestione servizi informatici</t>
  </si>
  <si>
    <t>Consegna hardware e installazione software</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</si>
  <si>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</si>
  <si>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
- Procedura P10 - Gestione risorse umane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</si>
  <si>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P10 - Gestione risorse umane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</si>
  <si>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P10 - Gestione risorse umane</t>
  </si>
  <si>
    <t>- Codice etico di gruppo 
- Organigramma e mansionario
- Sistema di deleghe e procure vigente (visura camerale)
- Contratto con agenzia interinale, individuata secondo la normativa vigente e la regolamentazione aziendale in materia di acquisti
- Modello 231
- Procedura P10 - Gestione risorse umane</t>
  </si>
  <si>
    <t>- Codice etico di gruppo 
- Organigramma e mansionario
- Sistema di deleghe e procure vigente (visura camerale)
- CCNL Federambiente
- Regolamento selezione e assunzione di personale del gruppo RetiAmbiente
- Modello 231
- Documentazione consegnata al personale in fase di assunzione
- Procedura P10 - Gestione risorse umane</t>
  </si>
  <si>
    <t>- Codice etico di gruppo 
- Organigramma e mansionario
- Sistema di deleghe e procure vigente (visura camerale)
- Regolamento selezione e assunzione di personale del gruppo RetiAmbiente
- Modello 231
- Procedura P10 - Gestione risorse umane</t>
  </si>
  <si>
    <t>- Codice etico di gruppo 
- Organigramma e mansionario
- Sistema di deleghe e procure vigente (visura camerale)
- Software aziendale per la rilevazione e gestione delle presenze
- Autorizzazione del Responsabile gerarchico in caso di mancata timbratura, straordinari, permessi e ferie
- Rilevazione delle presenze tramite badge
- Programmazione delle ferie
- CCNL Federambiente</t>
  </si>
  <si>
    <t>- Codice etico di gruppo 
- Organigramma e mansionario
- Sistema di deleghe e procure vigente (visura camerale)
- PTPCT 
- Regolamento per la gestione del conflitto di interessi</t>
  </si>
  <si>
    <t>- Codice etico di gruppo 
- Organigramma e mansionario
- Sistema di deleghe e procure vigente (visura camerale)
- Obblighi di pubblicazione previsti dalla normativa vigente, in particolare D.lgs. 33/2013
- PTPCT
- CCNL Federambiente</t>
  </si>
  <si>
    <t>- Codice etico di gruppo 
- Organigramma e mansionario
- Sistema di deleghe e procure vigente (visura camerale)
- Obblighi di pubblicazione previsti dalla normativa vigente, in particolare D.lgs. 33/2013
- PTPCT
- Accordo di secondo livello
- CCNL Federambiente</t>
  </si>
  <si>
    <t>- Codice etico di gruppo 
- Organigramma e mansionario
- Sistema di deleghe e procure vigente (visura camerale)
- Regolamento selezione e assunzione di personale del gruppo RetiAmbiente
- CCNL Federambiente
- Procedura P10 - Gestione risorse umane</t>
  </si>
  <si>
    <t>- Codice etico di gruppo 
- Organigramma e mansionario
- Sistema di deleghe e procure vigente (visura camerale)
- Obblighi di pubblicazione previsti dalla normativa vigente, in particolare D.lgs. 33/2013
- PTPCT
- CCNL Federambiente
- Modello 231</t>
  </si>
  <si>
    <t>- Codice etico di gruppo 
- Organigramma e mansionario
- Sistema di deleghe e procure vigente (visura camerale)
- CCNL Federambiente
- Procedura P17 - Gestione finanziaria</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</si>
  <si>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P03 - Processo degli approvvigionamenti</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</si>
  <si>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P03 - Processo degli approvvigionamenti
- Contratto sottoscritto con il consulente</t>
  </si>
  <si>
    <t xml:space="preserve">-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P03 - Processo degli approvvigionamenti
- PTPCT 
- Modello 231 </t>
  </si>
  <si>
    <t xml:space="preserve">- Codice etico di gruppo 
- Organigramma e mansionario
- Sistema di deleghe e procure vigente (visura camerale)
- D.lgs. 50/2016
- Linee guida ANAC n. 13 e n. 15
- Regolamento degli approvvigionamenti infragruppo di RETIAMBIENTE S.p.A.
- Regolamento di gruppo, per la parte relativa alla programmazione e gestione degli acquisti
- Procedura P03 - Processo degli approvvigionamenti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</si>
  <si>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t>
  </si>
  <si>
    <t>- Codice etico di gruppo 
- Organigramma e mansionario
- Sistema di deleghe e procure vigente (visura camerale)
- Procedura P03 - Processo degli approvvigionamenti
- Regolamento per l'istituzione e la gestione telematica dell'elenco operatori economici da consultare per l'affidamento di lavori, beni e servizi e l'utilizzo delle procedure di gara telematiche</t>
  </si>
  <si>
    <t>- Codice etico di gruppo 
- Organigramma e mansionario
- Sistema di deleghe e procure vigente (visura camerale)
- D.lgs. 50/2016
- Linee guida ANAC n. 2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t>
  </si>
  <si>
    <t>-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t>
  </si>
  <si>
    <t xml:space="preserve">- Codice etico di gruppo 
- Organigramma e mansionario
- Sistema di deleghe e procure vigente (visura camerale)
- D.lgs. 50/2016
- D.lgs. 165/2001
- Obblighi di pubblicazione previsti dalla normativa vigente, in particolare D.lgs. 33/2013
- Regolamento degli approvvigionamenti infragruppo di RETIAMBIENTE S.p.A.
- Regolamento di gruppo, per la parte relativa alla programmazione e gestione degli acquisti
- Procedura P03 - Processo degli approvvigionamenti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</si>
  <si>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
- Due diligence effettuata sull'operatore economico aggiudicatario</t>
  </si>
  <si>
    <t xml:space="preserve">- Codice etico di gruppo 
- Organigramma e mansionario
- Sistema di deleghe e procure vigente (visura camerale)
- D.lgs. 50/2016
- Linee guida ANAC n. 15
- Regolamento degli approvvigionamenti infragruppo di RETIAMBIENTE S.p.A.
- Regolamento di gruppo, per la parte relativa alla programmazione e gestione degli acquisti
- Procedura P03 - Processo degli approvvigionamenti
- PTPCT 
- Modello 231 </t>
  </si>
  <si>
    <t>- Codice etico di gruppo 
- Organigramma e mansionario
- Sistema di deleghe e procure vigente (visura camerale)
- D.lgs. 50/2016
- Procedura P03 - Processo degli approvvigionamenti
- PTPCT 
- Modello 231 
- Software aziendale dove vengono tracciate le diverse fasi del ciclo passivo</t>
  </si>
  <si>
    <t>- Codice etico di gruppo 
- Organigramma e mansionario
- Sistema di deleghe e procure vigente (visura camerale)
- D.lgs. 50/2016
- Procedura P03 - Processo degli approvvigionamenti
- PTPCT 
- Modello 231 
- Software aziendale dove vengono tracciate le diverse fasi del ciclo passivo
- Collaudo del responsabile dell'acquisto</t>
  </si>
  <si>
    <t>- Codice etico di gruppo 
- Organigramma e mansionario
- Sistema di deleghe e procure vigente (visura camerale)
- Obblighi di pubblicazione previsti dalla normativa vigente, in particolare D.lgs. 33/2013
- PTPCT
- Modello 231
- Software aziendale 
- Verifica del DURC e degli adempimenti fiscali
- Procedura P17 - Gestione finanziaria</t>
  </si>
  <si>
    <t>- Codice etico di gruppo 
- Organigramma e mansionario
- Sistema di deleghe e procure vigente (visura camerale)
- Modello 231
- PTPCT
- Procedura P17 - Gestione finanziaria</t>
  </si>
  <si>
    <t>- Codice etico di gruppo 
- Organigramma e mansionario
- Sistema di deleghe e procure vigente (visura camerale)
- Fatture emesse
- Estratti conto bancari
- Solleciti inviati ai clienti in caso di mancato pagamento</t>
  </si>
  <si>
    <t>- Codice etico di gruppo 
- Organigramma e mansionario
- Sistema di deleghe e procure vigente (visura camerale)
- Contratto di servizio ATO Toscana Costa - Retiambiente - SEA
- Piani economico finanziari e operativi approvati
- Rendicontazione predisposta a Retiambiente dei servizi erogati</t>
  </si>
  <si>
    <t>- Codice etico di gruppo 
- Organigramma e mansionario
- Sistema di deleghe e procure vigente (visura camerale)
- Contratto / preventivo con cliente</t>
  </si>
  <si>
    <t>- Codice etico di gruppo 
- Organigramma e mansionario
- Sistema di deleghe e procure vigente (visura camerale)
- Contratti di finanziamento</t>
  </si>
  <si>
    <t xml:space="preserve">- Codice etico di gruppo 
- Organigramma e mansionario
- Sistema di deleghe e procure vigente (visura camerale)
- Modello 231
- PTPCT </t>
  </si>
  <si>
    <t>- Codice etico di gruppo 
- Organigramma e mansionario
- Sistema di deleghe e procure vigente (visura camerale)
- PTPCT 
- Modello 231
- Documentazione giustificativa delle spese sostenute
- Procedura P17 - Gestione finanziaria</t>
  </si>
  <si>
    <t>- Codice etico di gruppo 
- Organigramma e mansionario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t>
  </si>
  <si>
    <t>- Codice etico di gruppo 
- Organigramma e mansionario
- Sistema di deleghe e procure vigente (visura camerale)
- Contratti sottoscritti con eventuali legali esterni
- Modello 231</t>
  </si>
  <si>
    <t xml:space="preserve">- Codice etico di gruppo 
- Organigramma e mansionario
- Sistema di deleghe e procure vigente (visura camerale)
- Obblighi di pubblicazione previsti dalla normativa vigente, in particolare D.lgs. 33/2013
- D.lgs. 39/2013
- PTPCT
- Statuto </t>
  </si>
  <si>
    <t>- Codice etico di gruppo 
- Modello 231
- Statuto</t>
  </si>
  <si>
    <t xml:space="preserve">- Codice etico di gruppo 
- Modello 231 </t>
  </si>
  <si>
    <t>- Codice etico di gruppo 
- Organigramma e mansionario
- Sistema di deleghe e procure vigente (visura camerale)
- Modello 231
- Contratto di servizio tra SEA - Retiambiente - ATO Toscana Costa</t>
  </si>
  <si>
    <t>- Codice etico di gruppo 
- Organigramma e mansionario
- Sistema di deleghe e procure vigente (visura camerale)
- Modello 231
- Verbale dell'ente ispettore</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</si>
  <si>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t>
  </si>
  <si>
    <t>- Codice etico di gruppo 
- Organigramma e mansionario
- Sistema di deleghe e procure vigente (visura camerale)
- Modello 231</t>
  </si>
  <si>
    <t>- Codice etico di gruppo 
- Organigramma e mansionario
- Sistema di deleghe e procure vigente (visura camerale)
- Modello 231
- Bando dell'ente erogante il contributo</t>
  </si>
  <si>
    <t>- Codice etico di gruppo 
- Organigramma e mansionario
- Sistema di deleghe e procure vigente (visura camerale)
- Modello 231
- Software aziendale per la gestione dei servizi
- Procedura P12 - Programmazione, erogazione e controllo dei servizi di igiene del territorio
- Contratto di servizio tra SEA - Retiambiente - ATO Toscana Costa
- Regolamentazione stabilità con l'amministrazione comunale per la gestione del ritiro degli ingombranti
- Prezziario da utilizzare nel caso di servizio a pagamento</t>
  </si>
  <si>
    <t>- Codice etico di gruppo 
- Organigramma e mansionario
- Sistema di deleghe e procure vigente (visura camerale)
- Procedura P15 - Gestione della manutenzione</t>
  </si>
  <si>
    <t>- Codice etico di gruppo 
- Organigramma e mansionario
- Sistema di deleghe e procure vigente (visura camerale)
- Regolamento informatico di gruppo
- Modello 231
- Procedura P09 - Gestione servizi informativi</t>
  </si>
  <si>
    <t>- Codice etico di gruppo 
- Organigramma e mansionario
- Sistema di deleghe e procure vigente (visura camerale)
- Modello 231
- Software aziendale per la gestione dei servizi
- Procedura P12 - Programmazione, erogazione e controllo dei servizi di igiene del territorio
- Contratto di servizio tra SEA - Retiambiente - ATO Toscana Costa</t>
  </si>
  <si>
    <t>- Codice etico di gruppo 
- Organigramma e mansionario
- Sistema di deleghe e procure vigente (visura camerale)
- Modello 231
- Software aziendale per la gestione dei servizi
- Procedura P12 - Programmazione, erogazione e controllo dei servizi di igiene del territorio</t>
  </si>
  <si>
    <t>- Codice etico di gruppo 
- Organigramma e mansionario
- Sistema di deleghe e procure vigente (visura camerale)
- Modello 231
- Software aziendale per la gestione dei servizi
- Procedura P14 - Gestione del servizio di disinfezione, disinfestazione e derattizzazione</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</si>
  <si>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</si>
  <si>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</si>
  <si>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</si>
  <si>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</si>
  <si>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</si>
  <si>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</si>
  <si>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</si>
  <si>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</si>
  <si>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</si>
  <si>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</si>
  <si>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</si>
  <si>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</si>
  <si>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</si>
  <si>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</si>
  <si>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</si>
  <si>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&gt;B</t>
  </si>
  <si>
    <t>00</t>
  </si>
  <si>
    <t>Consiglio di Amministrazione di ESA S.p.A.</t>
  </si>
  <si>
    <t>Gestione acquisti in urgenza</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</si>
  <si>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</si>
  <si>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</si>
  <si>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</si>
  <si>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</si>
  <si>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</si>
  <si>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</si>
  <si>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</si>
  <si>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</si>
  <si>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</si>
  <si>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</si>
  <si>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</si>
  <si>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</si>
  <si>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</si>
  <si>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</si>
  <si>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</si>
  <si>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</si>
  <si>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</si>
  <si>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</si>
  <si>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</si>
  <si>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</si>
  <si>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</si>
  <si>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</si>
  <si>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</si>
  <si>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</si>
  <si>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</si>
  <si>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</si>
  <si>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</si>
  <si>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</si>
  <si>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</si>
  <si>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</si>
  <si>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</si>
  <si>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</si>
  <si>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</si>
  <si>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</si>
  <si>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</si>
  <si>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</si>
  <si>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</si>
  <si>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</si>
  <si>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</si>
  <si>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</si>
  <si>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</si>
  <si>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</si>
  <si>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Corruzione tra privati - art. 2635 c.c.
- Istigazione alla corruzione tra privati - art. 2635-bis c.c.</t>
  </si>
  <si>
    <t>Corruzione della controparte al fine di far ottenere indebitamente finanziamenti  per la Società</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</si>
  <si>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</si>
  <si>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</si>
  <si>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</si>
  <si>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</si>
  <si>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</si>
  <si>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</si>
  <si>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</si>
  <si>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</si>
  <si>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Offerta di denaro o altra utilità a favore di Pubblici Ufficiali o incaricati di pubblico servizio per favorire indebitamente la Società nella fase di cgestione del contratto di servizio ovvero in fase di affidamento del servizio stesso</t>
  </si>
  <si>
    <t>Offerta di denaro o altra utilità a favore di Pubblici Ufficiali o incaricati di pubblico servizio per favorire indebitamente la Società nell'ottenimento di contributi</t>
  </si>
  <si>
    <t>Agevolazione indebita di un utente accettando rifiuti non adeguati rispetto a quanto previsto dalla normativa e regolamentazione vigente</t>
  </si>
  <si>
    <t>Gestione indebita del magazzino al fine di agevolare l'acquisto verso un determinato fornitore ovvero un dipendente, agevolando l'appropriazione di beni da parte di uest'ultimo</t>
  </si>
  <si>
    <t>Agevolazione indebita di un utente nella gestione di una segnalazione ovvero nella richiesta di un ritiro a domicilio</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</si>
  <si>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</si>
  <si>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</si>
  <si>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Entro il 28/02/2023</t>
  </si>
  <si>
    <t xml:space="preserve">
Entro il 31/03/2023
</t>
  </si>
  <si>
    <t>Referente anticorruzione SEA / RPCT di Gruppo</t>
  </si>
  <si>
    <t>Entro il 31/03/2023</t>
  </si>
  <si>
    <t>N. di casi di applicazione di penali da parte dell'ATO Toscana Costa legate all'esecuzione del contratto di servizio</t>
  </si>
  <si>
    <t>N. di contributi pubblici richiesti alla PA e n. di quelli ottenuti</t>
  </si>
  <si>
    <t>Responsabile Area Amministrativa</t>
  </si>
  <si>
    <t>Referente anticorruzione</t>
  </si>
  <si>
    <t>Responsabile area amministrativa</t>
  </si>
  <si>
    <t>Responsabile area produzione</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</si>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</sst>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
      <b/>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6">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0" xfId="0" applyFont="1" applyAlignment="1">
      <alignment horizontal="center"/>
    </xf>
    <xf numFmtId="9" fontId="15" fillId="0" borderId="0" xfId="0" applyNumberFormat="1" applyFont="1" applyAlignment="1">
      <alignment horizontal="center"/>
    </xf>
    <xf numFmtId="0" fontId="16" fillId="0" borderId="0" xfId="0" applyFont="1" applyAlignment="1">
      <alignment wrapText="1"/>
    </xf>
    <xf numFmtId="0" fontId="14" fillId="0" borderId="0" xfId="0" applyFont="1" applyAlignment="1">
      <alignment horizontal="center" vertical="center"/>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2" quotePrefix="1" applyFont="1" applyBorder="1" applyAlignment="1" applyProtection="1">
      <alignment horizontal="center" vertical="center" wrapText="1"/>
      <protection locked="0" hidden="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2" quotePrefix="1" applyFont="1" applyBorder="1" applyAlignment="1">
      <alignment horizontal="center" vertical="center" wrapText="1"/>
    </xf>
    <xf numFmtId="0" fontId="10" fillId="0" borderId="1" xfId="2" quotePrefix="1" applyFont="1" applyBorder="1" applyAlignment="1">
      <alignment horizontal="left" vertical="center" wrapText="1"/>
    </xf>
    <xf numFmtId="0" fontId="4" fillId="0" borderId="1" xfId="3" applyFont="1" applyBorder="1" applyAlignment="1">
      <alignment horizontal="center" vertical="center" wrapText="1"/>
    </xf>
    <xf numFmtId="0" fontId="16" fillId="0" borderId="1" xfId="0" quotePrefix="1" applyFont="1" applyBorder="1" applyAlignment="1">
      <alignment horizontal="center" vertical="center" wrapText="1"/>
    </xf>
    <xf numFmtId="0" fontId="4" fillId="0" borderId="1" xfId="0" applyFont="1" applyBorder="1" applyAlignment="1">
      <alignment horizontal="left" vertical="center" wrapText="1"/>
    </xf>
    <xf numFmtId="0" fontId="4" fillId="0" borderId="1" xfId="3" quotePrefix="1"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4" fillId="0" borderId="1" xfId="1" quotePrefix="1" applyFont="1" applyBorder="1" applyAlignment="1">
      <alignment horizontal="left" vertical="center" wrapText="1"/>
    </xf>
    <xf numFmtId="0" fontId="17" fillId="0" borderId="0" xfId="0" applyFont="1" applyAlignment="1">
      <alignment wrapText="1"/>
    </xf>
    <xf numFmtId="0" fontId="10" fillId="0" borderId="1" xfId="0" quotePrefix="1" applyFont="1" applyBorder="1" applyAlignment="1">
      <alignment vertical="center" wrapText="1"/>
    </xf>
    <xf numFmtId="0" fontId="10" fillId="0" borderId="1" xfId="0" applyFont="1" applyBorder="1" applyAlignment="1">
      <alignment horizontal="center" vertical="center" wrapText="1"/>
    </xf>
    <xf numFmtId="0" fontId="4" fillId="0" borderId="1" xfId="1" applyFont="1" applyBorder="1" applyAlignment="1">
      <alignment horizontal="center" vertical="center" wrapText="1"/>
    </xf>
    <xf numFmtId="0" fontId="4" fillId="0" borderId="1" xfId="2" applyFont="1" applyBorder="1" applyAlignment="1" applyProtection="1">
      <alignment horizontal="left" vertical="center" wrapText="1"/>
      <protection locked="0" hidden="1"/>
    </xf>
    <xf numFmtId="0" fontId="4" fillId="0" borderId="1" xfId="2" quotePrefix="1" applyFont="1" applyBorder="1" applyAlignment="1" applyProtection="1">
      <alignment horizontal="left" vertical="center" wrapText="1"/>
      <protection locked="0" hidden="1"/>
    </xf>
    <xf numFmtId="14" fontId="19" fillId="0" borderId="1" xfId="0" applyNumberFormat="1" applyFont="1" applyBorder="1" applyAlignment="1">
      <alignment horizontal="center" vertical="center" wrapText="1"/>
    </xf>
    <xf numFmtId="0" fontId="0" fillId="0" borderId="0" xfId="0" applyAlignment="1">
      <alignment horizontal="center"/>
    </xf>
    <xf numFmtId="0" fontId="20" fillId="0" borderId="1" xfId="1" applyFont="1" applyBorder="1" applyAlignment="1" applyProtection="1">
      <alignment horizontal="center" vertical="center" wrapText="1"/>
      <protection locked="0"/>
    </xf>
    <xf numFmtId="0" fontId="21" fillId="0" borderId="1" xfId="0" quotePrefix="1" applyFont="1" applyBorder="1" applyAlignment="1">
      <alignment horizontal="center" vertical="center" wrapText="1"/>
    </xf>
    <xf numFmtId="0" fontId="21" fillId="0" borderId="1" xfId="0" applyFont="1" applyBorder="1" applyAlignment="1">
      <alignment horizontal="center" vertical="center" wrapText="1"/>
    </xf>
    <xf numFmtId="0" fontId="4" fillId="0" borderId="12" xfId="0" quotePrefix="1" applyFont="1" applyBorder="1" applyAlignment="1">
      <alignment horizontal="center" vertical="center" wrapText="1"/>
    </xf>
    <xf numFmtId="0" fontId="19" fillId="0" borderId="1" xfId="0" quotePrefix="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9" fillId="4" borderId="1"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5" borderId="1" xfId="0" applyFont="1" applyFill="1" applyBorder="1" applyAlignment="1">
      <alignment horizontal="center"/>
    </xf>
    <xf numFmtId="0" fontId="9" fillId="3" borderId="2"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14" fontId="19" fillId="0" borderId="1" xfId="0" applyNumberFormat="1" applyFont="1" applyFill="1" applyBorder="1" applyAlignment="1">
      <alignment horizontal="center"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2" name="Immagine 3">
          <a:extLst>
            <a:ext uri="{FF2B5EF4-FFF2-40B4-BE49-F238E27FC236}">
              <a16:creationId xmlns:a16="http://schemas.microsoft.com/office/drawing/2014/main" id="{9E96CC8B-EBDD-428A-BB25-5BD14A88F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69C5-9AD0-4331-A98C-EACB91B469EB}">
  <dimension ref="A3:K42"/>
  <sheetViews>
    <sheetView tabSelected="1" topLeftCell="A19" zoomScale="75" zoomScaleNormal="100" workbookViewId="0">
      <selection activeCell="Q28" sqref="Q28"/>
    </sheetView>
  </sheetViews>
  <sheetFormatPr defaultColWidth="8.77734375" defaultRowHeight="14.4" x14ac:dyDescent="0.3"/>
  <cols>
    <col min="1" max="1" width="4.109375" customWidth="1"/>
    <col min="2" max="2" width="9.109375" customWidth="1"/>
    <col min="3" max="3" width="9.77734375" customWidth="1"/>
    <col min="4" max="4" width="4.6640625" customWidth="1"/>
    <col min="7" max="7" width="4.33203125" customWidth="1"/>
    <col min="9" max="9" width="8.109375" customWidth="1"/>
  </cols>
  <sheetData>
    <row r="3" spans="1:11" x14ac:dyDescent="0.3">
      <c r="A3" s="3"/>
      <c r="B3" s="4"/>
      <c r="C3" s="5"/>
      <c r="D3" s="11"/>
      <c r="E3" s="11"/>
      <c r="F3" s="11"/>
      <c r="G3" s="11"/>
      <c r="H3" s="11"/>
      <c r="I3" s="11"/>
      <c r="J3" s="12"/>
      <c r="K3" s="12"/>
    </row>
    <row r="4" spans="1:11" ht="14.55" customHeight="1" x14ac:dyDescent="0.3">
      <c r="A4" s="6"/>
      <c r="C4" s="7"/>
      <c r="D4" s="63" t="s">
        <v>225</v>
      </c>
      <c r="E4" s="63"/>
      <c r="F4" s="63"/>
      <c r="G4" s="63"/>
      <c r="H4" s="63"/>
      <c r="I4" s="63"/>
      <c r="J4" s="13"/>
      <c r="K4" s="13"/>
    </row>
    <row r="5" spans="1:11" ht="62.55" customHeight="1" x14ac:dyDescent="0.3">
      <c r="A5" s="6"/>
      <c r="C5" s="7"/>
      <c r="D5" s="63"/>
      <c r="E5" s="63"/>
      <c r="F5" s="63"/>
      <c r="G5" s="63"/>
      <c r="H5" s="63"/>
      <c r="I5" s="63"/>
      <c r="J5" s="19" t="s">
        <v>69</v>
      </c>
      <c r="K5" s="18" t="s">
        <v>224</v>
      </c>
    </row>
    <row r="6" spans="1:11" ht="14.55" customHeight="1" x14ac:dyDescent="0.3">
      <c r="A6" s="6"/>
      <c r="C6" s="7"/>
      <c r="D6" s="63"/>
      <c r="E6" s="63"/>
      <c r="F6" s="63"/>
      <c r="G6" s="63"/>
      <c r="H6" s="63"/>
      <c r="I6" s="63"/>
      <c r="J6" s="13"/>
      <c r="K6" s="13"/>
    </row>
    <row r="7" spans="1:11" x14ac:dyDescent="0.3">
      <c r="A7" s="8"/>
      <c r="B7" s="9"/>
      <c r="C7" s="10"/>
      <c r="D7" s="14"/>
      <c r="E7" s="14"/>
      <c r="F7" s="14"/>
      <c r="G7" s="14"/>
      <c r="H7" s="14"/>
      <c r="I7" s="14"/>
      <c r="J7" s="15"/>
      <c r="K7" s="15"/>
    </row>
    <row r="8" spans="1:11" x14ac:dyDescent="0.3">
      <c r="D8" s="16"/>
      <c r="E8" s="16"/>
      <c r="F8" s="16"/>
      <c r="G8" s="16"/>
      <c r="H8" s="16"/>
      <c r="I8" s="16"/>
    </row>
    <row r="9" spans="1:11" x14ac:dyDescent="0.3">
      <c r="D9" s="16"/>
      <c r="E9" s="16"/>
      <c r="F9" s="16"/>
      <c r="G9" s="16"/>
      <c r="H9" s="16"/>
      <c r="I9" s="16"/>
    </row>
    <row r="10" spans="1:11" x14ac:dyDescent="0.3">
      <c r="D10" s="17"/>
      <c r="E10" s="17"/>
      <c r="F10" s="17"/>
      <c r="G10" s="17"/>
      <c r="H10" s="17"/>
      <c r="I10" s="17"/>
    </row>
    <row r="15" spans="1:11" ht="14.55" customHeight="1" x14ac:dyDescent="0.3">
      <c r="A15" s="64" t="s">
        <v>128</v>
      </c>
      <c r="B15" s="64"/>
      <c r="C15" s="64"/>
      <c r="D15" s="64"/>
      <c r="E15" s="64"/>
      <c r="F15" s="64"/>
      <c r="G15" s="64"/>
      <c r="H15" s="64"/>
      <c r="I15" s="64"/>
      <c r="J15" s="64"/>
      <c r="K15" s="64"/>
    </row>
    <row r="16" spans="1:11" ht="14.55" customHeight="1" x14ac:dyDescent="0.3">
      <c r="A16" s="64"/>
      <c r="B16" s="64"/>
      <c r="C16" s="64"/>
      <c r="D16" s="64"/>
      <c r="E16" s="64"/>
      <c r="F16" s="64"/>
      <c r="G16" s="64"/>
      <c r="H16" s="64"/>
      <c r="I16" s="64"/>
      <c r="J16" s="64"/>
      <c r="K16" s="64"/>
    </row>
    <row r="17" spans="1:11" ht="14.55" customHeight="1" x14ac:dyDescent="0.3">
      <c r="A17" s="64"/>
      <c r="B17" s="64"/>
      <c r="C17" s="64"/>
      <c r="D17" s="64"/>
      <c r="E17" s="64"/>
      <c r="F17" s="64"/>
      <c r="G17" s="64"/>
      <c r="H17" s="64"/>
      <c r="I17" s="64"/>
      <c r="J17" s="64"/>
      <c r="K17" s="64"/>
    </row>
    <row r="18" spans="1:11" ht="14.55" customHeight="1" x14ac:dyDescent="0.3">
      <c r="A18" s="64"/>
      <c r="B18" s="64"/>
      <c r="C18" s="64"/>
      <c r="D18" s="64"/>
      <c r="E18" s="64"/>
      <c r="F18" s="64"/>
      <c r="G18" s="64"/>
      <c r="H18" s="64"/>
      <c r="I18" s="64"/>
      <c r="J18" s="64"/>
      <c r="K18" s="64"/>
    </row>
    <row r="19" spans="1:11" ht="14.55" customHeight="1" x14ac:dyDescent="0.3">
      <c r="A19" s="64"/>
      <c r="B19" s="64"/>
      <c r="C19" s="64"/>
      <c r="D19" s="64"/>
      <c r="E19" s="64"/>
      <c r="F19" s="64"/>
      <c r="G19" s="64"/>
      <c r="H19" s="64"/>
      <c r="I19" s="64"/>
      <c r="J19" s="64"/>
      <c r="K19" s="64"/>
    </row>
    <row r="24" spans="1:11" ht="14.55" customHeight="1" x14ac:dyDescent="0.3">
      <c r="B24" s="65" t="s">
        <v>225</v>
      </c>
      <c r="C24" s="65"/>
      <c r="D24" s="65"/>
      <c r="E24" s="65"/>
      <c r="F24" s="65"/>
      <c r="G24" s="65"/>
      <c r="H24" s="65"/>
      <c r="I24" s="65"/>
      <c r="J24" s="65"/>
    </row>
    <row r="25" spans="1:11" x14ac:dyDescent="0.3">
      <c r="B25" s="65"/>
      <c r="C25" s="65"/>
      <c r="D25" s="65"/>
      <c r="E25" s="65"/>
      <c r="F25" s="65"/>
      <c r="G25" s="65"/>
      <c r="H25" s="65"/>
      <c r="I25" s="65"/>
      <c r="J25" s="65"/>
    </row>
    <row r="26" spans="1:11" x14ac:dyDescent="0.3">
      <c r="B26" s="65"/>
      <c r="C26" s="65"/>
      <c r="D26" s="65"/>
      <c r="E26" s="65"/>
      <c r="F26" s="65"/>
      <c r="G26" s="65"/>
      <c r="H26" s="65"/>
      <c r="I26" s="65"/>
      <c r="J26" s="65"/>
    </row>
    <row r="27" spans="1:11" x14ac:dyDescent="0.3">
      <c r="B27" s="65"/>
      <c r="C27" s="65"/>
      <c r="D27" s="65"/>
      <c r="E27" s="65"/>
      <c r="F27" s="65"/>
      <c r="G27" s="65"/>
      <c r="H27" s="65"/>
      <c r="I27" s="65"/>
      <c r="J27" s="65"/>
    </row>
    <row r="28" spans="1:11" ht="27.6" x14ac:dyDescent="0.3">
      <c r="B28" s="26"/>
      <c r="C28" s="26"/>
      <c r="D28" s="26"/>
      <c r="E28" s="26"/>
      <c r="F28" s="26"/>
      <c r="G28" s="26"/>
      <c r="H28" s="26"/>
      <c r="I28" s="26"/>
      <c r="J28" s="26"/>
    </row>
    <row r="29" spans="1:11" ht="27.6" x14ac:dyDescent="0.3">
      <c r="B29" s="26"/>
      <c r="C29" s="26"/>
      <c r="D29" s="26"/>
      <c r="E29" s="26"/>
      <c r="F29" s="26"/>
      <c r="G29" s="26"/>
      <c r="H29" s="26"/>
      <c r="I29" s="26"/>
      <c r="J29" s="26"/>
    </row>
    <row r="30" spans="1:11" ht="27.6" x14ac:dyDescent="0.3">
      <c r="B30" s="26"/>
      <c r="C30" s="26"/>
      <c r="D30" s="26"/>
      <c r="E30" s="26"/>
      <c r="F30" s="26"/>
      <c r="G30" s="26"/>
      <c r="H30" s="26"/>
      <c r="I30" s="26"/>
      <c r="J30" s="26"/>
    </row>
    <row r="33" spans="1:11" ht="46.8" customHeight="1" x14ac:dyDescent="0.3">
      <c r="A33" s="27" t="s">
        <v>70</v>
      </c>
      <c r="B33" s="27" t="s">
        <v>73</v>
      </c>
      <c r="C33" s="27" t="s">
        <v>226</v>
      </c>
      <c r="D33" s="66" t="s">
        <v>1</v>
      </c>
      <c r="E33" s="67"/>
      <c r="F33" s="68" t="s">
        <v>71</v>
      </c>
      <c r="G33" s="68"/>
      <c r="H33" s="68"/>
      <c r="I33" s="68"/>
      <c r="J33" s="68"/>
      <c r="K33" s="68"/>
    </row>
    <row r="34" spans="1:11" ht="14.55" customHeight="1" x14ac:dyDescent="0.3">
      <c r="A34" s="59" t="s">
        <v>315</v>
      </c>
      <c r="B34" s="53">
        <v>44910</v>
      </c>
      <c r="C34" s="60">
        <v>44957</v>
      </c>
      <c r="D34" s="61" t="s">
        <v>129</v>
      </c>
      <c r="E34" s="61"/>
      <c r="F34" s="61" t="s">
        <v>130</v>
      </c>
      <c r="G34" s="61"/>
      <c r="H34" s="61"/>
      <c r="I34" s="61"/>
      <c r="J34" s="61"/>
      <c r="K34" s="61"/>
    </row>
    <row r="35" spans="1:11" ht="14.4" customHeight="1" x14ac:dyDescent="0.3">
      <c r="A35" s="59"/>
      <c r="B35" s="53">
        <v>44937</v>
      </c>
      <c r="C35" s="60"/>
      <c r="D35" s="61"/>
      <c r="E35" s="61"/>
      <c r="F35" s="62" t="s">
        <v>131</v>
      </c>
      <c r="G35" s="62"/>
      <c r="H35" s="62"/>
      <c r="I35" s="62"/>
      <c r="J35" s="62"/>
      <c r="K35" s="62"/>
    </row>
    <row r="36" spans="1:11" ht="14.4" customHeight="1" x14ac:dyDescent="0.3">
      <c r="A36" s="59"/>
      <c r="B36" s="75">
        <v>44942</v>
      </c>
      <c r="C36" s="60"/>
      <c r="D36" s="61"/>
      <c r="E36" s="61"/>
      <c r="F36" s="62" t="s">
        <v>132</v>
      </c>
      <c r="G36" s="62"/>
      <c r="H36" s="62"/>
      <c r="I36" s="62"/>
      <c r="J36" s="62"/>
      <c r="K36" s="62"/>
    </row>
    <row r="37" spans="1:11" ht="14.4" customHeight="1" x14ac:dyDescent="0.3">
      <c r="A37" s="59"/>
      <c r="B37" s="53">
        <v>44914</v>
      </c>
      <c r="C37" s="60"/>
      <c r="D37" s="61"/>
      <c r="E37" s="61"/>
      <c r="F37" s="62" t="s">
        <v>133</v>
      </c>
      <c r="G37" s="62"/>
      <c r="H37" s="62"/>
      <c r="I37" s="62"/>
      <c r="J37" s="62"/>
      <c r="K37" s="62"/>
    </row>
    <row r="38" spans="1:11" ht="14.4" customHeight="1" x14ac:dyDescent="0.3">
      <c r="A38" s="59"/>
      <c r="B38" s="53">
        <v>44911</v>
      </c>
      <c r="C38" s="60"/>
      <c r="D38" s="61"/>
      <c r="E38" s="61"/>
      <c r="F38" s="62" t="s">
        <v>134</v>
      </c>
      <c r="G38" s="62"/>
      <c r="H38" s="62"/>
      <c r="I38" s="62"/>
      <c r="J38" s="62"/>
      <c r="K38" s="62"/>
    </row>
    <row r="39" spans="1:11" ht="14.4" customHeight="1" x14ac:dyDescent="0.3">
      <c r="A39" s="59"/>
      <c r="B39" s="53">
        <v>44923</v>
      </c>
      <c r="C39" s="60"/>
      <c r="D39" s="61"/>
      <c r="E39" s="61"/>
      <c r="F39" s="62" t="s">
        <v>316</v>
      </c>
      <c r="G39" s="62"/>
      <c r="H39" s="62"/>
      <c r="I39" s="62"/>
      <c r="J39" s="62"/>
      <c r="K39" s="62"/>
    </row>
    <row r="40" spans="1:11" ht="14.4" customHeight="1" x14ac:dyDescent="0.3">
      <c r="A40" s="59"/>
      <c r="B40" s="53">
        <v>44923</v>
      </c>
      <c r="C40" s="60"/>
      <c r="D40" s="61"/>
      <c r="E40" s="61"/>
      <c r="F40" s="62" t="s">
        <v>135</v>
      </c>
      <c r="G40" s="62"/>
      <c r="H40" s="62"/>
      <c r="I40" s="62"/>
      <c r="J40" s="62"/>
      <c r="K40" s="62"/>
    </row>
    <row r="41" spans="1:11" ht="14.4" customHeight="1" x14ac:dyDescent="0.3">
      <c r="A41" s="59"/>
      <c r="B41" s="53">
        <v>44914</v>
      </c>
      <c r="C41" s="60"/>
      <c r="D41" s="61"/>
      <c r="E41" s="61"/>
      <c r="F41" s="62" t="s">
        <v>136</v>
      </c>
      <c r="G41" s="62"/>
      <c r="H41" s="62"/>
      <c r="I41" s="62"/>
      <c r="J41" s="62"/>
      <c r="K41" s="62"/>
    </row>
    <row r="42" spans="1:11" x14ac:dyDescent="0.3">
      <c r="A42" s="59"/>
      <c r="B42" s="53">
        <v>44924</v>
      </c>
      <c r="C42" s="60"/>
      <c r="D42" s="61"/>
      <c r="E42" s="61"/>
      <c r="F42" s="62" t="s">
        <v>395</v>
      </c>
      <c r="G42" s="62"/>
      <c r="H42" s="62"/>
      <c r="I42" s="62"/>
      <c r="J42" s="62"/>
      <c r="K42" s="62"/>
    </row>
  </sheetData>
  <mergeCells count="17">
    <mergeCell ref="D4:I6"/>
    <mergeCell ref="A15:K19"/>
    <mergeCell ref="B24:J27"/>
    <mergeCell ref="D33:E33"/>
    <mergeCell ref="F33:K33"/>
    <mergeCell ref="A34:A42"/>
    <mergeCell ref="C34:C42"/>
    <mergeCell ref="D34:E42"/>
    <mergeCell ref="F42:K42"/>
    <mergeCell ref="F41:K41"/>
    <mergeCell ref="F34:K34"/>
    <mergeCell ref="F35:K35"/>
    <mergeCell ref="F36:K36"/>
    <mergeCell ref="F37:K37"/>
    <mergeCell ref="F38:K38"/>
    <mergeCell ref="F39:K39"/>
    <mergeCell ref="F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0A2-0CB5-445B-8924-9D394EB06023}">
  <dimension ref="A1:AU69"/>
  <sheetViews>
    <sheetView zoomScale="80" zoomScaleNormal="80" workbookViewId="0">
      <pane xSplit="3" ySplit="3" topLeftCell="AL4" activePane="bottomRight" state="frozen"/>
      <selection pane="topRight" activeCell="D1" sqref="D1"/>
      <selection pane="bottomLeft" activeCell="A4" sqref="A4"/>
      <selection pane="bottomRight" activeCell="AQ4" sqref="AQ4"/>
    </sheetView>
  </sheetViews>
  <sheetFormatPr defaultColWidth="8.77734375" defaultRowHeight="14.4" x14ac:dyDescent="0.3"/>
  <cols>
    <col min="1" max="1" width="7.44140625" style="20" customWidth="1"/>
    <col min="2" max="2" width="18.77734375" style="20" customWidth="1"/>
    <col min="3" max="3" width="20" style="20" customWidth="1"/>
    <col min="4" max="4" width="27.44140625" style="20" customWidth="1"/>
    <col min="5" max="5" width="25.33203125" style="20" customWidth="1"/>
    <col min="6" max="6" width="16.109375" customWidth="1"/>
    <col min="7" max="7" width="16.109375" style="20" customWidth="1"/>
    <col min="8" max="8" width="14.33203125" style="20" customWidth="1"/>
    <col min="9" max="9" width="7.6640625" style="20" customWidth="1"/>
    <col min="10" max="11" width="7.33203125" style="20" customWidth="1"/>
    <col min="12" max="12" width="90.33203125" style="20" customWidth="1"/>
    <col min="13" max="13" width="62.5546875" style="20" customWidth="1"/>
    <col min="14" max="14" width="11" style="20" customWidth="1"/>
    <col min="15" max="15" width="11.77734375" style="20" customWidth="1"/>
    <col min="16" max="17" width="13.109375" style="20" customWidth="1"/>
    <col min="18" max="18" width="9.33203125" style="20" customWidth="1"/>
    <col min="19" max="19" width="9.44140625" style="20" customWidth="1"/>
    <col min="20" max="20" width="13" style="20" customWidth="1"/>
    <col min="21" max="21" width="12.33203125" style="20" customWidth="1"/>
    <col min="22" max="22" width="8.44140625" style="20" customWidth="1"/>
    <col min="23" max="24" width="10.109375" style="20" customWidth="1"/>
    <col min="25" max="25" width="74.77734375" style="20" customWidth="1"/>
    <col min="26" max="26" width="14.44140625" style="20" customWidth="1"/>
    <col min="27" max="27" width="10" style="20" customWidth="1"/>
    <col min="28" max="28" width="14.33203125" style="20" customWidth="1"/>
    <col min="29" max="29" width="13" style="20" customWidth="1"/>
    <col min="30" max="30" width="8.44140625" style="20" customWidth="1"/>
    <col min="31" max="31" width="13.109375" style="20" customWidth="1"/>
    <col min="32" max="32" width="16.33203125" style="20" customWidth="1"/>
    <col min="33" max="34" width="17.44140625" style="20" customWidth="1"/>
    <col min="35" max="35" width="18.44140625" style="20" customWidth="1"/>
    <col min="36" max="36" width="21.33203125" style="20" customWidth="1"/>
    <col min="37" max="37" width="71.77734375" style="20" customWidth="1"/>
    <col min="38" max="38" width="25.44140625" style="20" customWidth="1"/>
    <col min="39" max="39" width="18.6640625" style="20" customWidth="1"/>
    <col min="40" max="43" width="19.44140625" style="20" customWidth="1"/>
    <col min="44" max="44" width="27.44140625" style="20" customWidth="1"/>
    <col min="45" max="45" width="31.77734375" style="20" customWidth="1"/>
    <col min="46" max="46" width="20.109375" style="20" customWidth="1"/>
    <col min="47" max="47" width="22" style="20" customWidth="1"/>
    <col min="48" max="16384" width="8.77734375" style="20"/>
  </cols>
  <sheetData>
    <row r="1" spans="1:47" x14ac:dyDescent="0.3">
      <c r="B1" s="21"/>
      <c r="D1" s="22"/>
      <c r="E1" s="22"/>
      <c r="F1" s="54"/>
      <c r="G1" s="21"/>
      <c r="H1" s="21"/>
      <c r="I1" s="21"/>
      <c r="J1" s="21"/>
      <c r="K1" s="21"/>
      <c r="L1" s="23" t="s">
        <v>34</v>
      </c>
      <c r="M1" s="23"/>
      <c r="N1" s="24">
        <v>0.4</v>
      </c>
      <c r="O1" s="24">
        <v>0.15</v>
      </c>
      <c r="P1" s="24">
        <v>0.15</v>
      </c>
      <c r="Q1" s="24">
        <v>0.2</v>
      </c>
      <c r="R1" s="24">
        <v>0.1</v>
      </c>
      <c r="T1" s="24">
        <v>0.4</v>
      </c>
      <c r="U1" s="24">
        <v>0.6</v>
      </c>
      <c r="Y1" s="22"/>
      <c r="Z1" s="22"/>
      <c r="AA1" s="22"/>
      <c r="AB1" s="22"/>
      <c r="AC1" s="22"/>
      <c r="AD1" s="21"/>
      <c r="AK1" s="22"/>
      <c r="AL1" s="22"/>
    </row>
    <row r="2" spans="1:47" ht="15.6" x14ac:dyDescent="0.3">
      <c r="A2" s="72" t="s">
        <v>2</v>
      </c>
      <c r="B2" s="73"/>
      <c r="C2" s="73"/>
      <c r="D2" s="73"/>
      <c r="E2" s="73"/>
      <c r="F2" s="73"/>
      <c r="G2" s="73"/>
      <c r="H2" s="73"/>
      <c r="I2" s="73"/>
      <c r="J2" s="73"/>
      <c r="K2" s="73"/>
      <c r="L2" s="73"/>
      <c r="M2" s="74"/>
      <c r="N2" s="69"/>
      <c r="O2" s="69"/>
      <c r="P2" s="69"/>
      <c r="Q2" s="69"/>
      <c r="R2" s="69"/>
      <c r="S2" s="69"/>
      <c r="T2" s="69"/>
      <c r="U2" s="69"/>
      <c r="V2" s="69"/>
      <c r="W2" s="69"/>
      <c r="X2" s="69"/>
      <c r="Y2" s="69"/>
      <c r="Z2" s="69"/>
      <c r="AA2" s="69"/>
      <c r="AB2" s="69"/>
      <c r="AC2" s="69"/>
      <c r="AD2" s="69"/>
      <c r="AE2" s="69"/>
      <c r="AF2" s="69"/>
      <c r="AG2" s="69"/>
      <c r="AH2" s="70" t="s">
        <v>114</v>
      </c>
      <c r="AI2" s="70"/>
      <c r="AJ2" s="70"/>
      <c r="AK2" s="70"/>
      <c r="AL2" s="70"/>
      <c r="AM2" s="70"/>
      <c r="AN2" s="70"/>
      <c r="AO2" s="70"/>
      <c r="AP2" s="70"/>
      <c r="AQ2" s="70"/>
      <c r="AR2" s="70"/>
      <c r="AS2" s="71" t="s">
        <v>110</v>
      </c>
      <c r="AT2" s="71"/>
      <c r="AU2" s="71"/>
    </row>
    <row r="3" spans="1:47" s="25" customFormat="1" ht="109.2" customHeight="1" x14ac:dyDescent="0.3">
      <c r="A3" s="1" t="s">
        <v>57</v>
      </c>
      <c r="B3" s="1" t="s">
        <v>0</v>
      </c>
      <c r="C3" s="1" t="s">
        <v>55</v>
      </c>
      <c r="D3" s="45" t="s">
        <v>227</v>
      </c>
      <c r="E3" s="1" t="s">
        <v>126</v>
      </c>
      <c r="F3" s="55" t="s">
        <v>76</v>
      </c>
      <c r="G3" s="1" t="s">
        <v>228</v>
      </c>
      <c r="H3" s="1" t="s">
        <v>64</v>
      </c>
      <c r="I3" s="1" t="s">
        <v>46</v>
      </c>
      <c r="J3" s="1" t="s">
        <v>47</v>
      </c>
      <c r="K3" s="1" t="s">
        <v>229</v>
      </c>
      <c r="L3" s="1" t="s">
        <v>230</v>
      </c>
      <c r="M3" s="2" t="s">
        <v>231</v>
      </c>
      <c r="N3" s="2" t="s">
        <v>35</v>
      </c>
      <c r="O3" s="2" t="s">
        <v>23</v>
      </c>
      <c r="P3" s="2" t="s">
        <v>22</v>
      </c>
      <c r="Q3" s="2" t="s">
        <v>222</v>
      </c>
      <c r="R3" s="2" t="s">
        <v>223</v>
      </c>
      <c r="S3" s="2" t="s">
        <v>24</v>
      </c>
      <c r="T3" s="2" t="s">
        <v>48</v>
      </c>
      <c r="U3" s="2" t="s">
        <v>45</v>
      </c>
      <c r="V3" s="2" t="s">
        <v>25</v>
      </c>
      <c r="W3" s="2" t="s">
        <v>232</v>
      </c>
      <c r="X3" s="2" t="s">
        <v>233</v>
      </c>
      <c r="Y3" s="1" t="s">
        <v>234</v>
      </c>
      <c r="Z3" s="1" t="s">
        <v>235</v>
      </c>
      <c r="AA3" s="1" t="s">
        <v>236</v>
      </c>
      <c r="AB3" s="1" t="s">
        <v>65</v>
      </c>
      <c r="AC3" s="1" t="s">
        <v>66</v>
      </c>
      <c r="AD3" s="1" t="s">
        <v>26</v>
      </c>
      <c r="AE3" s="1" t="s">
        <v>67</v>
      </c>
      <c r="AF3" s="1" t="s">
        <v>68</v>
      </c>
      <c r="AG3" s="1" t="s">
        <v>54</v>
      </c>
      <c r="AH3" s="1" t="s">
        <v>106</v>
      </c>
      <c r="AI3" s="1" t="s">
        <v>107</v>
      </c>
      <c r="AJ3" s="2" t="s">
        <v>52</v>
      </c>
      <c r="AK3" s="2" t="s">
        <v>50</v>
      </c>
      <c r="AL3" s="2" t="s">
        <v>112</v>
      </c>
      <c r="AM3" s="2" t="s">
        <v>111</v>
      </c>
      <c r="AN3" s="2" t="s">
        <v>51</v>
      </c>
      <c r="AO3" s="2" t="s">
        <v>113</v>
      </c>
      <c r="AP3" s="2" t="s">
        <v>53</v>
      </c>
      <c r="AQ3" s="2" t="s">
        <v>56</v>
      </c>
      <c r="AR3" s="2" t="s">
        <v>119</v>
      </c>
      <c r="AS3" s="2" t="s">
        <v>77</v>
      </c>
      <c r="AT3" s="2" t="s">
        <v>108</v>
      </c>
      <c r="AU3" s="2" t="s">
        <v>109</v>
      </c>
    </row>
    <row r="4" spans="1:47" s="47" customFormat="1" ht="211.8" customHeight="1" x14ac:dyDescent="0.2">
      <c r="A4" s="28">
        <v>1</v>
      </c>
      <c r="B4" s="29" t="s">
        <v>237</v>
      </c>
      <c r="C4" s="30" t="s">
        <v>3</v>
      </c>
      <c r="D4" s="31" t="s">
        <v>199</v>
      </c>
      <c r="E4" s="31" t="s">
        <v>84</v>
      </c>
      <c r="F4" s="56" t="s">
        <v>83</v>
      </c>
      <c r="G4" s="32" t="s">
        <v>83</v>
      </c>
      <c r="H4" s="30" t="s">
        <v>83</v>
      </c>
      <c r="I4" s="33" t="s">
        <v>85</v>
      </c>
      <c r="J4" s="33" t="s">
        <v>85</v>
      </c>
      <c r="K4" s="33" t="s">
        <v>85</v>
      </c>
      <c r="L4" s="46" t="s">
        <v>248</v>
      </c>
      <c r="M4" s="44" t="s">
        <v>318</v>
      </c>
      <c r="N4" s="41">
        <v>3</v>
      </c>
      <c r="O4" s="34">
        <v>3</v>
      </c>
      <c r="P4" s="34">
        <v>3</v>
      </c>
      <c r="Q4" s="34">
        <v>1</v>
      </c>
      <c r="R4" s="34">
        <v>1</v>
      </c>
      <c r="S4" s="34">
        <f>(N4*$N$1)+(O4*$O$1)+(P4*$P$1)+(R4*$R$1)+(Q4*$Q$1)</f>
        <v>2.4000000000000004</v>
      </c>
      <c r="T4" s="34">
        <v>4</v>
      </c>
      <c r="U4" s="34">
        <v>5</v>
      </c>
      <c r="V4" s="34">
        <f>(T4*$T$1)+(U4*$U$1)</f>
        <v>4.5999999999999996</v>
      </c>
      <c r="W4" s="35">
        <f>S4*V4</f>
        <v>11.040000000000001</v>
      </c>
      <c r="X4" s="38" t="str">
        <f t="shared" ref="X4:X62" si="0">IF(W4="","",IF(W4&gt;16,"A",IF(W4&gt;5,"M",IF(W4&gt;2,"B","R"))))</f>
        <v>M</v>
      </c>
      <c r="Y4" s="44" t="s">
        <v>249</v>
      </c>
      <c r="Z4" s="36" t="s">
        <v>127</v>
      </c>
      <c r="AA4" s="34">
        <v>9</v>
      </c>
      <c r="AB4" s="34">
        <v>0</v>
      </c>
      <c r="AC4" s="34">
        <f t="shared" ref="AC4:AC64" si="1">AA4-AB4</f>
        <v>9</v>
      </c>
      <c r="AD4" s="37">
        <f t="shared" ref="AD4:AD64" si="2">IF(W4-AC4&gt;0.1,W4-AC4,IF(W4-AC4&lt;=0.1,0.1))</f>
        <v>2.0400000000000009</v>
      </c>
      <c r="AE4" s="38" t="str">
        <f t="shared" ref="AE4:AE67" si="3">IF(AD4="","",IF(AD4&gt;16,"A",IF(AD4&gt;5,"M",IF(AD4&gt;2,"B","R"))))</f>
        <v>B</v>
      </c>
      <c r="AF4" s="39" t="s">
        <v>127</v>
      </c>
      <c r="AG4" s="39" t="s">
        <v>127</v>
      </c>
      <c r="AH4" s="39" t="s">
        <v>127</v>
      </c>
      <c r="AI4" s="39" t="s">
        <v>127</v>
      </c>
      <c r="AJ4" s="39" t="s">
        <v>127</v>
      </c>
      <c r="AK4" s="39" t="s">
        <v>127</v>
      </c>
      <c r="AL4" s="39" t="s">
        <v>127</v>
      </c>
      <c r="AM4" s="39" t="s">
        <v>127</v>
      </c>
      <c r="AN4" s="39" t="s">
        <v>127</v>
      </c>
      <c r="AO4" s="39" t="s">
        <v>127</v>
      </c>
      <c r="AP4" s="39" t="s">
        <v>127</v>
      </c>
      <c r="AQ4" s="39" t="s">
        <v>127</v>
      </c>
      <c r="AR4" s="39" t="s">
        <v>127</v>
      </c>
      <c r="AS4" s="39" t="s">
        <v>299</v>
      </c>
      <c r="AT4" s="39" t="s">
        <v>124</v>
      </c>
      <c r="AU4" s="39" t="s">
        <v>383</v>
      </c>
    </row>
    <row r="5" spans="1:47" s="47" customFormat="1" ht="178.2" customHeight="1" x14ac:dyDescent="0.2">
      <c r="A5" s="28">
        <v>2</v>
      </c>
      <c r="B5" s="29" t="s">
        <v>58</v>
      </c>
      <c r="C5" s="30" t="s">
        <v>18</v>
      </c>
      <c r="D5" s="31" t="s">
        <v>209</v>
      </c>
      <c r="E5" s="31" t="s">
        <v>90</v>
      </c>
      <c r="F5" s="56" t="s">
        <v>83</v>
      </c>
      <c r="G5" s="32" t="s">
        <v>83</v>
      </c>
      <c r="H5" s="30" t="s">
        <v>83</v>
      </c>
      <c r="I5" s="33" t="s">
        <v>85</v>
      </c>
      <c r="J5" s="33" t="s">
        <v>85</v>
      </c>
      <c r="K5" s="33" t="s">
        <v>85</v>
      </c>
      <c r="L5" s="46" t="s">
        <v>248</v>
      </c>
      <c r="M5" s="44" t="s">
        <v>319</v>
      </c>
      <c r="N5" s="37">
        <v>3</v>
      </c>
      <c r="O5" s="34">
        <v>3</v>
      </c>
      <c r="P5" s="34">
        <v>3</v>
      </c>
      <c r="Q5" s="34">
        <v>1</v>
      </c>
      <c r="R5" s="34">
        <v>1</v>
      </c>
      <c r="S5" s="34">
        <f t="shared" ref="S5:S63" si="4">(N5*$N$1)+(O5*$O$1)+(P5*$P$1)+(R5*$R$1)+(Q5*$Q$1)</f>
        <v>2.4000000000000004</v>
      </c>
      <c r="T5" s="34">
        <v>4</v>
      </c>
      <c r="U5" s="34">
        <v>5</v>
      </c>
      <c r="V5" s="34">
        <f t="shared" ref="V5:V63" si="5">(T5*$T$1)+(U5*$U$1)</f>
        <v>4.5999999999999996</v>
      </c>
      <c r="W5" s="35">
        <f t="shared" ref="W5:W44" si="6">S5*V5</f>
        <v>11.040000000000001</v>
      </c>
      <c r="X5" s="38" t="str">
        <f t="shared" si="0"/>
        <v>M</v>
      </c>
      <c r="Y5" s="44" t="s">
        <v>250</v>
      </c>
      <c r="Z5" s="36" t="s">
        <v>127</v>
      </c>
      <c r="AA5" s="34">
        <v>9</v>
      </c>
      <c r="AB5" s="34">
        <v>0</v>
      </c>
      <c r="AC5" s="34">
        <f t="shared" si="1"/>
        <v>9</v>
      </c>
      <c r="AD5" s="37">
        <f t="shared" si="2"/>
        <v>2.0400000000000009</v>
      </c>
      <c r="AE5" s="38" t="str">
        <f t="shared" si="3"/>
        <v>B</v>
      </c>
      <c r="AF5" s="39" t="s">
        <v>127</v>
      </c>
      <c r="AG5" s="39" t="s">
        <v>127</v>
      </c>
      <c r="AH5" s="39" t="s">
        <v>127</v>
      </c>
      <c r="AI5" s="39" t="s">
        <v>127</v>
      </c>
      <c r="AJ5" s="39" t="s">
        <v>127</v>
      </c>
      <c r="AK5" s="39" t="s">
        <v>127</v>
      </c>
      <c r="AL5" s="39" t="s">
        <v>127</v>
      </c>
      <c r="AM5" s="39" t="s">
        <v>127</v>
      </c>
      <c r="AN5" s="39" t="s">
        <v>127</v>
      </c>
      <c r="AO5" s="39" t="s">
        <v>127</v>
      </c>
      <c r="AP5" s="39" t="s">
        <v>127</v>
      </c>
      <c r="AQ5" s="39" t="s">
        <v>127</v>
      </c>
      <c r="AR5" s="39" t="s">
        <v>127</v>
      </c>
      <c r="AS5" s="39" t="s">
        <v>299</v>
      </c>
      <c r="AT5" s="39" t="s">
        <v>124</v>
      </c>
      <c r="AU5" s="39" t="s">
        <v>383</v>
      </c>
    </row>
    <row r="6" spans="1:47" s="47" customFormat="1" ht="191.55" customHeight="1" x14ac:dyDescent="0.2">
      <c r="A6" s="28">
        <v>3</v>
      </c>
      <c r="B6" s="29" t="s">
        <v>58</v>
      </c>
      <c r="C6" s="30" t="s">
        <v>81</v>
      </c>
      <c r="D6" s="31" t="s">
        <v>209</v>
      </c>
      <c r="E6" s="31" t="s">
        <v>88</v>
      </c>
      <c r="F6" s="56" t="s">
        <v>85</v>
      </c>
      <c r="G6" s="32" t="s">
        <v>314</v>
      </c>
      <c r="H6" s="30" t="s">
        <v>83</v>
      </c>
      <c r="I6" s="33" t="s">
        <v>85</v>
      </c>
      <c r="J6" s="33" t="s">
        <v>85</v>
      </c>
      <c r="K6" s="33" t="s">
        <v>85</v>
      </c>
      <c r="L6" s="46" t="s">
        <v>248</v>
      </c>
      <c r="M6" s="44" t="s">
        <v>320</v>
      </c>
      <c r="N6" s="37">
        <v>1</v>
      </c>
      <c r="O6" s="34">
        <v>3</v>
      </c>
      <c r="P6" s="34">
        <v>3</v>
      </c>
      <c r="Q6" s="34">
        <v>1</v>
      </c>
      <c r="R6" s="34">
        <v>5</v>
      </c>
      <c r="S6" s="34">
        <f t="shared" si="4"/>
        <v>1.9999999999999998</v>
      </c>
      <c r="T6" s="34">
        <v>4</v>
      </c>
      <c r="U6" s="34">
        <v>5</v>
      </c>
      <c r="V6" s="34">
        <f t="shared" si="5"/>
        <v>4.5999999999999996</v>
      </c>
      <c r="W6" s="35">
        <f t="shared" si="6"/>
        <v>9.1999999999999975</v>
      </c>
      <c r="X6" s="38" t="str">
        <f t="shared" si="0"/>
        <v>M</v>
      </c>
      <c r="Y6" s="44" t="s">
        <v>251</v>
      </c>
      <c r="Z6" s="36" t="s">
        <v>127</v>
      </c>
      <c r="AA6" s="34">
        <v>10</v>
      </c>
      <c r="AB6" s="34">
        <v>0</v>
      </c>
      <c r="AC6" s="34">
        <f t="shared" si="1"/>
        <v>10</v>
      </c>
      <c r="AD6" s="37">
        <f t="shared" si="2"/>
        <v>0.1</v>
      </c>
      <c r="AE6" s="38" t="str">
        <f t="shared" si="3"/>
        <v>R</v>
      </c>
      <c r="AF6" s="39" t="s">
        <v>127</v>
      </c>
      <c r="AG6" s="39" t="s">
        <v>127</v>
      </c>
      <c r="AH6" s="39" t="s">
        <v>127</v>
      </c>
      <c r="AI6" s="39" t="s">
        <v>127</v>
      </c>
      <c r="AJ6" s="39" t="s">
        <v>127</v>
      </c>
      <c r="AK6" s="39" t="s">
        <v>127</v>
      </c>
      <c r="AL6" s="39" t="s">
        <v>127</v>
      </c>
      <c r="AM6" s="39" t="s">
        <v>127</v>
      </c>
      <c r="AN6" s="39" t="s">
        <v>127</v>
      </c>
      <c r="AO6" s="39" t="s">
        <v>127</v>
      </c>
      <c r="AP6" s="39" t="s">
        <v>127</v>
      </c>
      <c r="AQ6" s="39" t="s">
        <v>127</v>
      </c>
      <c r="AR6" s="39" t="s">
        <v>127</v>
      </c>
      <c r="AS6" s="39" t="s">
        <v>300</v>
      </c>
      <c r="AT6" s="39" t="s">
        <v>124</v>
      </c>
      <c r="AU6" s="39" t="s">
        <v>383</v>
      </c>
    </row>
    <row r="7" spans="1:47" s="47" customFormat="1" ht="200.55" customHeight="1" x14ac:dyDescent="0.2">
      <c r="A7" s="28">
        <v>4</v>
      </c>
      <c r="B7" s="29" t="s">
        <v>58</v>
      </c>
      <c r="C7" s="30" t="s">
        <v>17</v>
      </c>
      <c r="D7" s="31" t="s">
        <v>180</v>
      </c>
      <c r="E7" s="31" t="s">
        <v>89</v>
      </c>
      <c r="F7" s="57" t="s">
        <v>85</v>
      </c>
      <c r="G7" s="30" t="s">
        <v>314</v>
      </c>
      <c r="H7" s="30" t="s">
        <v>83</v>
      </c>
      <c r="I7" s="33" t="s">
        <v>85</v>
      </c>
      <c r="J7" s="33" t="s">
        <v>85</v>
      </c>
      <c r="K7" s="33" t="s">
        <v>85</v>
      </c>
      <c r="L7" s="46" t="s">
        <v>248</v>
      </c>
      <c r="M7" s="44" t="s">
        <v>321</v>
      </c>
      <c r="N7" s="37">
        <v>2</v>
      </c>
      <c r="O7" s="34">
        <v>1</v>
      </c>
      <c r="P7" s="34">
        <v>3</v>
      </c>
      <c r="Q7" s="34">
        <v>1</v>
      </c>
      <c r="R7" s="34">
        <v>5</v>
      </c>
      <c r="S7" s="34">
        <f t="shared" si="4"/>
        <v>2.1</v>
      </c>
      <c r="T7" s="34">
        <v>4</v>
      </c>
      <c r="U7" s="34">
        <v>5</v>
      </c>
      <c r="V7" s="34">
        <f t="shared" si="5"/>
        <v>4.5999999999999996</v>
      </c>
      <c r="W7" s="35">
        <f t="shared" si="6"/>
        <v>9.66</v>
      </c>
      <c r="X7" s="38" t="str">
        <f t="shared" si="0"/>
        <v>M</v>
      </c>
      <c r="Y7" s="44" t="s">
        <v>252</v>
      </c>
      <c r="Z7" s="36" t="s">
        <v>127</v>
      </c>
      <c r="AA7" s="34">
        <v>5</v>
      </c>
      <c r="AB7" s="34">
        <v>0</v>
      </c>
      <c r="AC7" s="34">
        <f t="shared" si="1"/>
        <v>5</v>
      </c>
      <c r="AD7" s="37">
        <f t="shared" si="2"/>
        <v>4.66</v>
      </c>
      <c r="AE7" s="38" t="str">
        <f t="shared" si="3"/>
        <v>B</v>
      </c>
      <c r="AF7" s="39" t="s">
        <v>127</v>
      </c>
      <c r="AG7" s="39" t="s">
        <v>127</v>
      </c>
      <c r="AH7" s="39" t="s">
        <v>127</v>
      </c>
      <c r="AI7" s="39" t="s">
        <v>127</v>
      </c>
      <c r="AJ7" s="39" t="s">
        <v>127</v>
      </c>
      <c r="AK7" s="39" t="s">
        <v>127</v>
      </c>
      <c r="AL7" s="39" t="s">
        <v>127</v>
      </c>
      <c r="AM7" s="39" t="s">
        <v>127</v>
      </c>
      <c r="AN7" s="39" t="s">
        <v>127</v>
      </c>
      <c r="AO7" s="39" t="s">
        <v>127</v>
      </c>
      <c r="AP7" s="39" t="s">
        <v>127</v>
      </c>
      <c r="AQ7" s="39" t="s">
        <v>127</v>
      </c>
      <c r="AR7" s="39" t="s">
        <v>127</v>
      </c>
      <c r="AS7" s="39" t="s">
        <v>301</v>
      </c>
      <c r="AT7" s="39" t="s">
        <v>124</v>
      </c>
      <c r="AU7" s="39" t="s">
        <v>383</v>
      </c>
    </row>
    <row r="8" spans="1:47" s="47" customFormat="1" ht="195.45" customHeight="1" x14ac:dyDescent="0.2">
      <c r="A8" s="28">
        <v>5</v>
      </c>
      <c r="B8" s="29" t="s">
        <v>58</v>
      </c>
      <c r="C8" s="30" t="s">
        <v>42</v>
      </c>
      <c r="D8" s="31" t="s">
        <v>168</v>
      </c>
      <c r="E8" s="31" t="s">
        <v>90</v>
      </c>
      <c r="F8" s="57" t="s">
        <v>83</v>
      </c>
      <c r="G8" s="30" t="s">
        <v>83</v>
      </c>
      <c r="H8" s="30" t="s">
        <v>83</v>
      </c>
      <c r="I8" s="33" t="s">
        <v>85</v>
      </c>
      <c r="J8" s="33" t="s">
        <v>85</v>
      </c>
      <c r="K8" s="33" t="s">
        <v>85</v>
      </c>
      <c r="L8" s="46" t="s">
        <v>248</v>
      </c>
      <c r="M8" s="44" t="s">
        <v>322</v>
      </c>
      <c r="N8" s="37">
        <v>1</v>
      </c>
      <c r="O8" s="34">
        <v>5</v>
      </c>
      <c r="P8" s="34">
        <v>3</v>
      </c>
      <c r="Q8" s="34">
        <v>1</v>
      </c>
      <c r="R8" s="34">
        <v>1</v>
      </c>
      <c r="S8" s="34">
        <f t="shared" si="4"/>
        <v>1.9</v>
      </c>
      <c r="T8" s="34">
        <v>4</v>
      </c>
      <c r="U8" s="34">
        <v>5</v>
      </c>
      <c r="V8" s="34">
        <f t="shared" si="5"/>
        <v>4.5999999999999996</v>
      </c>
      <c r="W8" s="35">
        <f t="shared" si="6"/>
        <v>8.7399999999999984</v>
      </c>
      <c r="X8" s="38" t="str">
        <f t="shared" si="0"/>
        <v>M</v>
      </c>
      <c r="Y8" s="44" t="s">
        <v>251</v>
      </c>
      <c r="Z8" s="36" t="s">
        <v>127</v>
      </c>
      <c r="AA8" s="34">
        <v>7</v>
      </c>
      <c r="AB8" s="34">
        <v>0</v>
      </c>
      <c r="AC8" s="34">
        <f t="shared" si="1"/>
        <v>7</v>
      </c>
      <c r="AD8" s="37">
        <f t="shared" si="2"/>
        <v>1.7399999999999984</v>
      </c>
      <c r="AE8" s="38" t="str">
        <f t="shared" si="3"/>
        <v>R</v>
      </c>
      <c r="AF8" s="39" t="s">
        <v>127</v>
      </c>
      <c r="AG8" s="39" t="s">
        <v>127</v>
      </c>
      <c r="AH8" s="42" t="s">
        <v>127</v>
      </c>
      <c r="AI8" s="42" t="s">
        <v>127</v>
      </c>
      <c r="AJ8" s="39" t="s">
        <v>127</v>
      </c>
      <c r="AK8" s="39" t="s">
        <v>127</v>
      </c>
      <c r="AL8" s="39" t="s">
        <v>127</v>
      </c>
      <c r="AM8" s="39" t="s">
        <v>127</v>
      </c>
      <c r="AN8" s="39" t="s">
        <v>127</v>
      </c>
      <c r="AO8" s="39" t="s">
        <v>127</v>
      </c>
      <c r="AP8" s="39" t="s">
        <v>127</v>
      </c>
      <c r="AQ8" s="39" t="s">
        <v>127</v>
      </c>
      <c r="AR8" s="39" t="s">
        <v>127</v>
      </c>
      <c r="AS8" s="39" t="s">
        <v>302</v>
      </c>
      <c r="AT8" s="39" t="s">
        <v>124</v>
      </c>
      <c r="AU8" s="39" t="s">
        <v>383</v>
      </c>
    </row>
    <row r="9" spans="1:47" s="47" customFormat="1" ht="201" customHeight="1" x14ac:dyDescent="0.2">
      <c r="A9" s="28">
        <v>6</v>
      </c>
      <c r="B9" s="29" t="s">
        <v>58</v>
      </c>
      <c r="C9" s="30" t="s">
        <v>10</v>
      </c>
      <c r="D9" s="31" t="s">
        <v>170</v>
      </c>
      <c r="E9" s="31" t="s">
        <v>90</v>
      </c>
      <c r="F9" s="57" t="s">
        <v>83</v>
      </c>
      <c r="G9" s="30" t="s">
        <v>83</v>
      </c>
      <c r="H9" s="30" t="s">
        <v>83</v>
      </c>
      <c r="I9" s="33" t="s">
        <v>85</v>
      </c>
      <c r="J9" s="33" t="s">
        <v>85</v>
      </c>
      <c r="K9" s="33" t="s">
        <v>85</v>
      </c>
      <c r="L9" s="46" t="s">
        <v>248</v>
      </c>
      <c r="M9" s="44" t="s">
        <v>323</v>
      </c>
      <c r="N9" s="41">
        <v>3</v>
      </c>
      <c r="O9" s="34">
        <v>3</v>
      </c>
      <c r="P9" s="34">
        <v>3</v>
      </c>
      <c r="Q9" s="34">
        <v>1</v>
      </c>
      <c r="R9" s="34">
        <v>1</v>
      </c>
      <c r="S9" s="34">
        <f t="shared" si="4"/>
        <v>2.4000000000000004</v>
      </c>
      <c r="T9" s="34">
        <v>4</v>
      </c>
      <c r="U9" s="34">
        <v>5</v>
      </c>
      <c r="V9" s="34">
        <f t="shared" si="5"/>
        <v>4.5999999999999996</v>
      </c>
      <c r="W9" s="35">
        <f t="shared" si="6"/>
        <v>11.040000000000001</v>
      </c>
      <c r="X9" s="38" t="str">
        <f t="shared" si="0"/>
        <v>M</v>
      </c>
      <c r="Y9" s="44" t="s">
        <v>251</v>
      </c>
      <c r="Z9" s="36" t="s">
        <v>127</v>
      </c>
      <c r="AA9" s="34">
        <v>8</v>
      </c>
      <c r="AB9" s="34">
        <v>0</v>
      </c>
      <c r="AC9" s="34">
        <f t="shared" si="1"/>
        <v>8</v>
      </c>
      <c r="AD9" s="37">
        <f t="shared" si="2"/>
        <v>3.0400000000000009</v>
      </c>
      <c r="AE9" s="38" t="str">
        <f t="shared" si="3"/>
        <v>B</v>
      </c>
      <c r="AF9" s="39" t="s">
        <v>127</v>
      </c>
      <c r="AG9" s="39" t="s">
        <v>127</v>
      </c>
      <c r="AH9" s="39" t="s">
        <v>127</v>
      </c>
      <c r="AI9" s="39" t="s">
        <v>127</v>
      </c>
      <c r="AJ9" s="39" t="s">
        <v>127</v>
      </c>
      <c r="AK9" s="39" t="s">
        <v>127</v>
      </c>
      <c r="AL9" s="39" t="s">
        <v>127</v>
      </c>
      <c r="AM9" s="39" t="s">
        <v>127</v>
      </c>
      <c r="AN9" s="39" t="s">
        <v>127</v>
      </c>
      <c r="AO9" s="39" t="s">
        <v>127</v>
      </c>
      <c r="AP9" s="39" t="s">
        <v>127</v>
      </c>
      <c r="AQ9" s="39" t="s">
        <v>127</v>
      </c>
      <c r="AR9" s="39" t="s">
        <v>127</v>
      </c>
      <c r="AS9" s="39"/>
      <c r="AT9" s="39"/>
      <c r="AU9" s="39"/>
    </row>
    <row r="10" spans="1:47" s="47" customFormat="1" ht="194.55" customHeight="1" x14ac:dyDescent="0.2">
      <c r="A10" s="28">
        <v>7</v>
      </c>
      <c r="B10" s="29" t="s">
        <v>58</v>
      </c>
      <c r="C10" s="30" t="s">
        <v>11</v>
      </c>
      <c r="D10" s="31" t="s">
        <v>168</v>
      </c>
      <c r="E10" s="31" t="s">
        <v>84</v>
      </c>
      <c r="F10" s="57" t="s">
        <v>83</v>
      </c>
      <c r="G10" s="30" t="s">
        <v>83</v>
      </c>
      <c r="H10" s="30" t="s">
        <v>83</v>
      </c>
      <c r="I10" s="33" t="s">
        <v>85</v>
      </c>
      <c r="J10" s="33" t="s">
        <v>85</v>
      </c>
      <c r="K10" s="33" t="s">
        <v>85</v>
      </c>
      <c r="L10" s="46" t="s">
        <v>248</v>
      </c>
      <c r="M10" s="31" t="s">
        <v>324</v>
      </c>
      <c r="N10" s="30">
        <v>3</v>
      </c>
      <c r="O10" s="34">
        <v>5</v>
      </c>
      <c r="P10" s="34">
        <v>3</v>
      </c>
      <c r="Q10" s="34">
        <v>1</v>
      </c>
      <c r="R10" s="34">
        <v>1</v>
      </c>
      <c r="S10" s="34">
        <f t="shared" si="4"/>
        <v>2.7000000000000006</v>
      </c>
      <c r="T10" s="34">
        <v>4</v>
      </c>
      <c r="U10" s="34">
        <v>5</v>
      </c>
      <c r="V10" s="34">
        <f t="shared" si="5"/>
        <v>4.5999999999999996</v>
      </c>
      <c r="W10" s="35">
        <f t="shared" si="6"/>
        <v>12.420000000000002</v>
      </c>
      <c r="X10" s="38" t="str">
        <f t="shared" si="0"/>
        <v>M</v>
      </c>
      <c r="Y10" s="44" t="s">
        <v>253</v>
      </c>
      <c r="Z10" s="36" t="s">
        <v>127</v>
      </c>
      <c r="AA10" s="34">
        <v>8</v>
      </c>
      <c r="AB10" s="34">
        <v>0</v>
      </c>
      <c r="AC10" s="34">
        <f t="shared" si="1"/>
        <v>8</v>
      </c>
      <c r="AD10" s="37">
        <f t="shared" si="2"/>
        <v>4.4200000000000017</v>
      </c>
      <c r="AE10" s="38" t="str">
        <f t="shared" si="3"/>
        <v>B</v>
      </c>
      <c r="AF10" s="39" t="s">
        <v>127</v>
      </c>
      <c r="AG10" s="39" t="s">
        <v>127</v>
      </c>
      <c r="AH10" s="39" t="s">
        <v>127</v>
      </c>
      <c r="AI10" s="39" t="s">
        <v>127</v>
      </c>
      <c r="AJ10" s="39" t="s">
        <v>127</v>
      </c>
      <c r="AK10" s="39" t="s">
        <v>127</v>
      </c>
      <c r="AL10" s="39" t="s">
        <v>127</v>
      </c>
      <c r="AM10" s="39" t="s">
        <v>127</v>
      </c>
      <c r="AN10" s="39" t="s">
        <v>127</v>
      </c>
      <c r="AO10" s="39" t="s">
        <v>127</v>
      </c>
      <c r="AP10" s="39" t="s">
        <v>127</v>
      </c>
      <c r="AQ10" s="39" t="s">
        <v>127</v>
      </c>
      <c r="AR10" s="39" t="s">
        <v>127</v>
      </c>
      <c r="AS10" s="39" t="s">
        <v>303</v>
      </c>
      <c r="AT10" s="39" t="s">
        <v>124</v>
      </c>
      <c r="AU10" s="39" t="s">
        <v>383</v>
      </c>
    </row>
    <row r="11" spans="1:47" s="47" customFormat="1" ht="182.55" customHeight="1" x14ac:dyDescent="0.2">
      <c r="A11" s="28">
        <v>8</v>
      </c>
      <c r="B11" s="29" t="s">
        <v>238</v>
      </c>
      <c r="C11" s="30" t="s">
        <v>153</v>
      </c>
      <c r="D11" s="31" t="s">
        <v>180</v>
      </c>
      <c r="E11" s="31" t="s">
        <v>84</v>
      </c>
      <c r="F11" s="57" t="s">
        <v>83</v>
      </c>
      <c r="G11" s="30" t="s">
        <v>83</v>
      </c>
      <c r="H11" s="30" t="s">
        <v>83</v>
      </c>
      <c r="I11" s="33" t="s">
        <v>85</v>
      </c>
      <c r="J11" s="33" t="s">
        <v>85</v>
      </c>
      <c r="K11" s="33" t="s">
        <v>85</v>
      </c>
      <c r="L11" s="46" t="s">
        <v>248</v>
      </c>
      <c r="M11" s="44" t="s">
        <v>325</v>
      </c>
      <c r="N11" s="30">
        <v>3</v>
      </c>
      <c r="O11" s="34">
        <v>1</v>
      </c>
      <c r="P11" s="34">
        <v>3</v>
      </c>
      <c r="Q11" s="34">
        <v>1</v>
      </c>
      <c r="R11" s="34">
        <v>1</v>
      </c>
      <c r="S11" s="34">
        <f t="shared" si="4"/>
        <v>2.1</v>
      </c>
      <c r="T11" s="34">
        <v>3</v>
      </c>
      <c r="U11" s="34">
        <v>5</v>
      </c>
      <c r="V11" s="34">
        <f t="shared" si="5"/>
        <v>4.2</v>
      </c>
      <c r="W11" s="35">
        <f t="shared" si="6"/>
        <v>8.82</v>
      </c>
      <c r="X11" s="38" t="str">
        <f t="shared" si="0"/>
        <v>M</v>
      </c>
      <c r="Y11" s="44" t="s">
        <v>254</v>
      </c>
      <c r="Z11" s="36" t="s">
        <v>127</v>
      </c>
      <c r="AA11" s="34">
        <v>9</v>
      </c>
      <c r="AB11" s="34">
        <v>0</v>
      </c>
      <c r="AC11" s="34">
        <f t="shared" si="1"/>
        <v>9</v>
      </c>
      <c r="AD11" s="37">
        <f t="shared" si="2"/>
        <v>0.1</v>
      </c>
      <c r="AE11" s="38" t="str">
        <f t="shared" si="3"/>
        <v>R</v>
      </c>
      <c r="AF11" s="39" t="s">
        <v>127</v>
      </c>
      <c r="AG11" s="39" t="s">
        <v>127</v>
      </c>
      <c r="AH11" s="39" t="s">
        <v>127</v>
      </c>
      <c r="AI11" s="39" t="s">
        <v>127</v>
      </c>
      <c r="AJ11" s="39" t="s">
        <v>127</v>
      </c>
      <c r="AK11" s="39" t="s">
        <v>127</v>
      </c>
      <c r="AL11" s="39" t="s">
        <v>127</v>
      </c>
      <c r="AM11" s="39" t="s">
        <v>127</v>
      </c>
      <c r="AN11" s="39" t="s">
        <v>127</v>
      </c>
      <c r="AO11" s="39" t="s">
        <v>127</v>
      </c>
      <c r="AP11" s="39" t="s">
        <v>127</v>
      </c>
      <c r="AQ11" s="39" t="s">
        <v>127</v>
      </c>
      <c r="AR11" s="39" t="s">
        <v>127</v>
      </c>
      <c r="AS11" s="39" t="s">
        <v>304</v>
      </c>
      <c r="AT11" s="39" t="s">
        <v>124</v>
      </c>
      <c r="AU11" s="39" t="s">
        <v>383</v>
      </c>
    </row>
    <row r="12" spans="1:47" s="47" customFormat="1" ht="259.8" customHeight="1" x14ac:dyDescent="0.2">
      <c r="A12" s="28">
        <v>9</v>
      </c>
      <c r="B12" s="29" t="s">
        <v>20</v>
      </c>
      <c r="C12" s="30" t="s">
        <v>6</v>
      </c>
      <c r="D12" s="31" t="s">
        <v>207</v>
      </c>
      <c r="E12" s="31" t="s">
        <v>84</v>
      </c>
      <c r="F12" s="57" t="s">
        <v>83</v>
      </c>
      <c r="G12" s="30" t="s">
        <v>83</v>
      </c>
      <c r="H12" s="30" t="s">
        <v>83</v>
      </c>
      <c r="I12" s="33" t="s">
        <v>85</v>
      </c>
      <c r="J12" s="33" t="s">
        <v>85</v>
      </c>
      <c r="K12" s="33" t="s">
        <v>85</v>
      </c>
      <c r="L12" s="46" t="s">
        <v>248</v>
      </c>
      <c r="M12" s="48" t="s">
        <v>326</v>
      </c>
      <c r="N12" s="49">
        <v>3</v>
      </c>
      <c r="O12" s="34">
        <v>5</v>
      </c>
      <c r="P12" s="34">
        <v>3</v>
      </c>
      <c r="Q12" s="34">
        <v>1</v>
      </c>
      <c r="R12" s="34">
        <v>1</v>
      </c>
      <c r="S12" s="34">
        <f t="shared" si="4"/>
        <v>2.7000000000000006</v>
      </c>
      <c r="T12" s="34">
        <v>3</v>
      </c>
      <c r="U12" s="34">
        <v>5</v>
      </c>
      <c r="V12" s="34">
        <f t="shared" si="5"/>
        <v>4.2</v>
      </c>
      <c r="W12" s="35">
        <f t="shared" si="6"/>
        <v>11.340000000000003</v>
      </c>
      <c r="X12" s="38" t="str">
        <f t="shared" si="0"/>
        <v>M</v>
      </c>
      <c r="Y12" s="44" t="s">
        <v>255</v>
      </c>
      <c r="Z12" s="36" t="s">
        <v>127</v>
      </c>
      <c r="AA12" s="34">
        <v>10</v>
      </c>
      <c r="AB12" s="34">
        <v>0</v>
      </c>
      <c r="AC12" s="34">
        <f t="shared" si="1"/>
        <v>10</v>
      </c>
      <c r="AD12" s="37">
        <f t="shared" si="2"/>
        <v>1.3400000000000034</v>
      </c>
      <c r="AE12" s="38" t="str">
        <f t="shared" si="3"/>
        <v>R</v>
      </c>
      <c r="AF12" s="39" t="s">
        <v>127</v>
      </c>
      <c r="AG12" s="39" t="s">
        <v>127</v>
      </c>
      <c r="AH12" s="39" t="s">
        <v>127</v>
      </c>
      <c r="AI12" s="39" t="s">
        <v>127</v>
      </c>
      <c r="AJ12" s="39" t="s">
        <v>127</v>
      </c>
      <c r="AK12" s="39" t="s">
        <v>127</v>
      </c>
      <c r="AL12" s="39" t="s">
        <v>127</v>
      </c>
      <c r="AM12" s="39" t="s">
        <v>127</v>
      </c>
      <c r="AN12" s="39" t="s">
        <v>127</v>
      </c>
      <c r="AO12" s="39" t="s">
        <v>127</v>
      </c>
      <c r="AP12" s="39" t="s">
        <v>127</v>
      </c>
      <c r="AQ12" s="39" t="s">
        <v>127</v>
      </c>
      <c r="AR12" s="39" t="s">
        <v>127</v>
      </c>
      <c r="AS12" s="39" t="s">
        <v>115</v>
      </c>
      <c r="AT12" s="39" t="s">
        <v>124</v>
      </c>
      <c r="AU12" s="39" t="s">
        <v>383</v>
      </c>
    </row>
    <row r="13" spans="1:47" s="47" customFormat="1" ht="184.2" customHeight="1" x14ac:dyDescent="0.2">
      <c r="A13" s="28">
        <v>10</v>
      </c>
      <c r="B13" s="29" t="s">
        <v>20</v>
      </c>
      <c r="C13" s="30" t="s">
        <v>43</v>
      </c>
      <c r="D13" s="31" t="s">
        <v>168</v>
      </c>
      <c r="E13" s="31" t="s">
        <v>84</v>
      </c>
      <c r="F13" s="57" t="s">
        <v>83</v>
      </c>
      <c r="G13" s="30" t="s">
        <v>83</v>
      </c>
      <c r="H13" s="30" t="s">
        <v>83</v>
      </c>
      <c r="I13" s="33" t="s">
        <v>85</v>
      </c>
      <c r="J13" s="33" t="s">
        <v>85</v>
      </c>
      <c r="K13" s="33" t="s">
        <v>85</v>
      </c>
      <c r="L13" s="46" t="s">
        <v>248</v>
      </c>
      <c r="M13" s="48" t="s">
        <v>327</v>
      </c>
      <c r="N13" s="49">
        <v>1</v>
      </c>
      <c r="O13" s="34">
        <v>3</v>
      </c>
      <c r="P13" s="34">
        <v>3</v>
      </c>
      <c r="Q13" s="34">
        <v>1</v>
      </c>
      <c r="R13" s="34">
        <v>1</v>
      </c>
      <c r="S13" s="34">
        <f t="shared" si="4"/>
        <v>1.5999999999999999</v>
      </c>
      <c r="T13" s="34">
        <v>3</v>
      </c>
      <c r="U13" s="34">
        <v>5</v>
      </c>
      <c r="V13" s="34">
        <f t="shared" si="5"/>
        <v>4.2</v>
      </c>
      <c r="W13" s="35">
        <f t="shared" si="6"/>
        <v>6.72</v>
      </c>
      <c r="X13" s="38" t="str">
        <f t="shared" si="0"/>
        <v>M</v>
      </c>
      <c r="Y13" s="44" t="s">
        <v>256</v>
      </c>
      <c r="Z13" s="36" t="s">
        <v>127</v>
      </c>
      <c r="AA13" s="34">
        <v>7</v>
      </c>
      <c r="AB13" s="34">
        <v>0</v>
      </c>
      <c r="AC13" s="34">
        <f t="shared" si="1"/>
        <v>7</v>
      </c>
      <c r="AD13" s="37">
        <f t="shared" si="2"/>
        <v>0.1</v>
      </c>
      <c r="AE13" s="38" t="str">
        <f t="shared" si="3"/>
        <v>R</v>
      </c>
      <c r="AF13" s="39" t="s">
        <v>127</v>
      </c>
      <c r="AG13" s="39" t="s">
        <v>127</v>
      </c>
      <c r="AH13" s="42" t="s">
        <v>127</v>
      </c>
      <c r="AI13" s="42" t="s">
        <v>127</v>
      </c>
      <c r="AJ13" s="39" t="s">
        <v>127</v>
      </c>
      <c r="AK13" s="39" t="s">
        <v>127</v>
      </c>
      <c r="AL13" s="39" t="s">
        <v>127</v>
      </c>
      <c r="AM13" s="39" t="s">
        <v>127</v>
      </c>
      <c r="AN13" s="39" t="s">
        <v>127</v>
      </c>
      <c r="AO13" s="39" t="s">
        <v>127</v>
      </c>
      <c r="AP13" s="39" t="s">
        <v>127</v>
      </c>
      <c r="AQ13" s="39" t="s">
        <v>127</v>
      </c>
      <c r="AR13" s="39" t="s">
        <v>127</v>
      </c>
      <c r="AS13" s="39" t="s">
        <v>305</v>
      </c>
      <c r="AT13" s="39" t="s">
        <v>124</v>
      </c>
      <c r="AU13" s="39" t="s">
        <v>384</v>
      </c>
    </row>
    <row r="14" spans="1:47" s="47" customFormat="1" ht="189" customHeight="1" x14ac:dyDescent="0.2">
      <c r="A14" s="28">
        <v>11</v>
      </c>
      <c r="B14" s="29" t="s">
        <v>20</v>
      </c>
      <c r="C14" s="30" t="s">
        <v>19</v>
      </c>
      <c r="D14" s="31" t="s">
        <v>168</v>
      </c>
      <c r="E14" s="31" t="s">
        <v>84</v>
      </c>
      <c r="F14" s="57" t="s">
        <v>83</v>
      </c>
      <c r="G14" s="30" t="s">
        <v>83</v>
      </c>
      <c r="H14" s="30" t="s">
        <v>83</v>
      </c>
      <c r="I14" s="33" t="s">
        <v>85</v>
      </c>
      <c r="J14" s="33" t="s">
        <v>85</v>
      </c>
      <c r="K14" s="33" t="s">
        <v>85</v>
      </c>
      <c r="L14" s="46" t="s">
        <v>248</v>
      </c>
      <c r="M14" s="44" t="s">
        <v>328</v>
      </c>
      <c r="N14" s="37">
        <v>1</v>
      </c>
      <c r="O14" s="34">
        <v>3</v>
      </c>
      <c r="P14" s="34">
        <v>3</v>
      </c>
      <c r="Q14" s="34">
        <v>1</v>
      </c>
      <c r="R14" s="34">
        <v>1</v>
      </c>
      <c r="S14" s="34">
        <f t="shared" si="4"/>
        <v>1.5999999999999999</v>
      </c>
      <c r="T14" s="34">
        <v>3</v>
      </c>
      <c r="U14" s="34">
        <v>5</v>
      </c>
      <c r="V14" s="34">
        <f t="shared" si="5"/>
        <v>4.2</v>
      </c>
      <c r="W14" s="35">
        <f t="shared" si="6"/>
        <v>6.72</v>
      </c>
      <c r="X14" s="38" t="str">
        <f t="shared" si="0"/>
        <v>M</v>
      </c>
      <c r="Y14" s="44" t="s">
        <v>257</v>
      </c>
      <c r="Z14" s="36" t="s">
        <v>127</v>
      </c>
      <c r="AA14" s="34">
        <v>8</v>
      </c>
      <c r="AB14" s="34">
        <v>0</v>
      </c>
      <c r="AC14" s="34">
        <f t="shared" si="1"/>
        <v>8</v>
      </c>
      <c r="AD14" s="37">
        <f t="shared" si="2"/>
        <v>0.1</v>
      </c>
      <c r="AE14" s="38" t="str">
        <f t="shared" si="3"/>
        <v>R</v>
      </c>
      <c r="AF14" s="39" t="s">
        <v>127</v>
      </c>
      <c r="AG14" s="39" t="s">
        <v>127</v>
      </c>
      <c r="AH14" s="39" t="s">
        <v>127</v>
      </c>
      <c r="AI14" s="39" t="s">
        <v>127</v>
      </c>
      <c r="AJ14" s="39" t="s">
        <v>127</v>
      </c>
      <c r="AK14" s="39" t="s">
        <v>127</v>
      </c>
      <c r="AL14" s="39" t="s">
        <v>127</v>
      </c>
      <c r="AM14" s="39" t="s">
        <v>127</v>
      </c>
      <c r="AN14" s="39" t="s">
        <v>127</v>
      </c>
      <c r="AO14" s="39" t="s">
        <v>127</v>
      </c>
      <c r="AP14" s="39" t="s">
        <v>127</v>
      </c>
      <c r="AQ14" s="39" t="s">
        <v>127</v>
      </c>
      <c r="AR14" s="39" t="s">
        <v>127</v>
      </c>
      <c r="AS14" s="39" t="s">
        <v>306</v>
      </c>
      <c r="AT14" s="39" t="s">
        <v>124</v>
      </c>
      <c r="AU14" s="39" t="s">
        <v>384</v>
      </c>
    </row>
    <row r="15" spans="1:47" ht="190.2" customHeight="1" x14ac:dyDescent="0.3">
      <c r="A15" s="28">
        <v>12</v>
      </c>
      <c r="B15" s="29" t="s">
        <v>20</v>
      </c>
      <c r="C15" s="30" t="s">
        <v>154</v>
      </c>
      <c r="D15" s="31" t="s">
        <v>200</v>
      </c>
      <c r="E15" s="31" t="s">
        <v>84</v>
      </c>
      <c r="F15" s="57" t="s">
        <v>83</v>
      </c>
      <c r="G15" s="30" t="s">
        <v>83</v>
      </c>
      <c r="H15" s="30" t="s">
        <v>83</v>
      </c>
      <c r="I15" s="33" t="s">
        <v>85</v>
      </c>
      <c r="J15" s="33" t="s">
        <v>85</v>
      </c>
      <c r="K15" s="33" t="s">
        <v>85</v>
      </c>
      <c r="L15" s="46" t="s">
        <v>248</v>
      </c>
      <c r="M15" s="48" t="s">
        <v>329</v>
      </c>
      <c r="N15" s="49">
        <v>2</v>
      </c>
      <c r="O15" s="34">
        <v>3</v>
      </c>
      <c r="P15" s="34">
        <v>3</v>
      </c>
      <c r="Q15" s="34">
        <v>1</v>
      </c>
      <c r="R15" s="34">
        <v>1</v>
      </c>
      <c r="S15" s="34">
        <f t="shared" si="4"/>
        <v>2</v>
      </c>
      <c r="T15" s="34">
        <v>3</v>
      </c>
      <c r="U15" s="34">
        <v>5</v>
      </c>
      <c r="V15" s="34">
        <f t="shared" si="5"/>
        <v>4.2</v>
      </c>
      <c r="W15" s="35">
        <f t="shared" si="6"/>
        <v>8.4</v>
      </c>
      <c r="X15" s="38" t="str">
        <f t="shared" si="0"/>
        <v>M</v>
      </c>
      <c r="Y15" s="44" t="s">
        <v>258</v>
      </c>
      <c r="Z15" s="36" t="s">
        <v>127</v>
      </c>
      <c r="AA15" s="34">
        <v>9</v>
      </c>
      <c r="AB15" s="34">
        <v>0</v>
      </c>
      <c r="AC15" s="34">
        <f t="shared" si="1"/>
        <v>9</v>
      </c>
      <c r="AD15" s="37">
        <f t="shared" si="2"/>
        <v>0.1</v>
      </c>
      <c r="AE15" s="38" t="str">
        <f t="shared" si="3"/>
        <v>R</v>
      </c>
      <c r="AF15" s="39" t="s">
        <v>127</v>
      </c>
      <c r="AG15" s="39" t="s">
        <v>127</v>
      </c>
      <c r="AH15" s="39" t="s">
        <v>127</v>
      </c>
      <c r="AI15" s="39" t="s">
        <v>127</v>
      </c>
      <c r="AJ15" s="39" t="s">
        <v>127</v>
      </c>
      <c r="AK15" s="39" t="s">
        <v>127</v>
      </c>
      <c r="AL15" s="39" t="s">
        <v>127</v>
      </c>
      <c r="AM15" s="39" t="s">
        <v>127</v>
      </c>
      <c r="AN15" s="39" t="s">
        <v>127</v>
      </c>
      <c r="AO15" s="39" t="s">
        <v>127</v>
      </c>
      <c r="AP15" s="39" t="s">
        <v>127</v>
      </c>
      <c r="AQ15" s="39" t="s">
        <v>127</v>
      </c>
      <c r="AR15" s="39" t="s">
        <v>127</v>
      </c>
      <c r="AS15" s="39" t="s">
        <v>116</v>
      </c>
      <c r="AT15" s="39" t="s">
        <v>124</v>
      </c>
      <c r="AU15" s="39" t="s">
        <v>383</v>
      </c>
    </row>
    <row r="16" spans="1:47" ht="200.55" customHeight="1" x14ac:dyDescent="0.3">
      <c r="A16" s="28">
        <v>13</v>
      </c>
      <c r="B16" s="29" t="s">
        <v>20</v>
      </c>
      <c r="C16" s="30" t="s">
        <v>125</v>
      </c>
      <c r="D16" s="31" t="s">
        <v>200</v>
      </c>
      <c r="E16" s="31" t="s">
        <v>84</v>
      </c>
      <c r="F16" s="57" t="s">
        <v>83</v>
      </c>
      <c r="G16" s="30" t="s">
        <v>83</v>
      </c>
      <c r="H16" s="30" t="s">
        <v>83</v>
      </c>
      <c r="I16" s="33" t="s">
        <v>85</v>
      </c>
      <c r="J16" s="33" t="s">
        <v>85</v>
      </c>
      <c r="K16" s="33" t="s">
        <v>85</v>
      </c>
      <c r="L16" s="46" t="s">
        <v>248</v>
      </c>
      <c r="M16" s="48" t="s">
        <v>330</v>
      </c>
      <c r="N16" s="49">
        <v>2</v>
      </c>
      <c r="O16" s="34">
        <v>1</v>
      </c>
      <c r="P16" s="34">
        <v>3</v>
      </c>
      <c r="Q16" s="34">
        <v>1</v>
      </c>
      <c r="R16" s="34">
        <v>1</v>
      </c>
      <c r="S16" s="34">
        <f t="shared" si="4"/>
        <v>1.7</v>
      </c>
      <c r="T16" s="34">
        <v>3</v>
      </c>
      <c r="U16" s="34">
        <v>5</v>
      </c>
      <c r="V16" s="34">
        <f t="shared" si="5"/>
        <v>4.2</v>
      </c>
      <c r="W16" s="35">
        <f t="shared" si="6"/>
        <v>7.14</v>
      </c>
      <c r="X16" s="38" t="str">
        <f t="shared" si="0"/>
        <v>M</v>
      </c>
      <c r="Y16" s="44" t="s">
        <v>259</v>
      </c>
      <c r="Z16" s="36" t="s">
        <v>127</v>
      </c>
      <c r="AA16" s="34">
        <v>7</v>
      </c>
      <c r="AB16" s="34">
        <v>0</v>
      </c>
      <c r="AC16" s="34">
        <f t="shared" si="1"/>
        <v>7</v>
      </c>
      <c r="AD16" s="37">
        <f t="shared" si="2"/>
        <v>0.13999999999999968</v>
      </c>
      <c r="AE16" s="38" t="str">
        <f t="shared" si="3"/>
        <v>R</v>
      </c>
      <c r="AF16" s="39" t="s">
        <v>127</v>
      </c>
      <c r="AG16" s="39" t="s">
        <v>127</v>
      </c>
      <c r="AH16" s="39" t="s">
        <v>127</v>
      </c>
      <c r="AI16" s="39" t="s">
        <v>127</v>
      </c>
      <c r="AJ16" s="39" t="s">
        <v>127</v>
      </c>
      <c r="AK16" s="39" t="s">
        <v>127</v>
      </c>
      <c r="AL16" s="39" t="s">
        <v>127</v>
      </c>
      <c r="AM16" s="39" t="s">
        <v>127</v>
      </c>
      <c r="AN16" s="39" t="s">
        <v>127</v>
      </c>
      <c r="AO16" s="39" t="s">
        <v>127</v>
      </c>
      <c r="AP16" s="39" t="s">
        <v>127</v>
      </c>
      <c r="AQ16" s="39" t="s">
        <v>127</v>
      </c>
      <c r="AR16" s="39" t="s">
        <v>127</v>
      </c>
      <c r="AS16" s="39" t="s">
        <v>217</v>
      </c>
      <c r="AT16" s="39" t="s">
        <v>124</v>
      </c>
      <c r="AU16" s="39" t="s">
        <v>383</v>
      </c>
    </row>
    <row r="17" spans="1:47" ht="177" customHeight="1" x14ac:dyDescent="0.3">
      <c r="A17" s="28">
        <v>14</v>
      </c>
      <c r="B17" s="29" t="s">
        <v>239</v>
      </c>
      <c r="C17" s="30" t="s">
        <v>21</v>
      </c>
      <c r="D17" s="31" t="s">
        <v>208</v>
      </c>
      <c r="E17" s="31" t="s">
        <v>84</v>
      </c>
      <c r="F17" s="57" t="s">
        <v>83</v>
      </c>
      <c r="G17" s="30" t="s">
        <v>83</v>
      </c>
      <c r="H17" s="30" t="s">
        <v>83</v>
      </c>
      <c r="I17" s="33" t="s">
        <v>85</v>
      </c>
      <c r="J17" s="33" t="s">
        <v>85</v>
      </c>
      <c r="K17" s="33" t="s">
        <v>85</v>
      </c>
      <c r="L17" s="46" t="s">
        <v>331</v>
      </c>
      <c r="M17" s="48" t="s">
        <v>332</v>
      </c>
      <c r="N17" s="49">
        <v>3</v>
      </c>
      <c r="O17" s="34">
        <v>5</v>
      </c>
      <c r="P17" s="34">
        <v>3</v>
      </c>
      <c r="Q17" s="34">
        <v>1</v>
      </c>
      <c r="R17" s="34">
        <v>1</v>
      </c>
      <c r="S17" s="34">
        <f t="shared" si="4"/>
        <v>2.7000000000000006</v>
      </c>
      <c r="T17" s="34">
        <v>3</v>
      </c>
      <c r="U17" s="34">
        <v>5</v>
      </c>
      <c r="V17" s="34">
        <f t="shared" si="5"/>
        <v>4.2</v>
      </c>
      <c r="W17" s="35">
        <f t="shared" si="6"/>
        <v>11.340000000000003</v>
      </c>
      <c r="X17" s="38" t="str">
        <f t="shared" si="0"/>
        <v>M</v>
      </c>
      <c r="Y17" s="44" t="s">
        <v>260</v>
      </c>
      <c r="Z17" s="36" t="s">
        <v>127</v>
      </c>
      <c r="AA17" s="34">
        <v>10</v>
      </c>
      <c r="AB17" s="34">
        <v>0</v>
      </c>
      <c r="AC17" s="34">
        <f t="shared" si="1"/>
        <v>10</v>
      </c>
      <c r="AD17" s="37">
        <f t="shared" si="2"/>
        <v>1.3400000000000034</v>
      </c>
      <c r="AE17" s="38" t="str">
        <f t="shared" si="3"/>
        <v>R</v>
      </c>
      <c r="AF17" s="39" t="s">
        <v>127</v>
      </c>
      <c r="AG17" s="39" t="s">
        <v>127</v>
      </c>
      <c r="AH17" s="39" t="s">
        <v>127</v>
      </c>
      <c r="AI17" s="39" t="s">
        <v>127</v>
      </c>
      <c r="AJ17" s="39" t="s">
        <v>127</v>
      </c>
      <c r="AK17" s="39" t="s">
        <v>127</v>
      </c>
      <c r="AL17" s="39" t="s">
        <v>127</v>
      </c>
      <c r="AM17" s="39" t="s">
        <v>127</v>
      </c>
      <c r="AN17" s="39" t="s">
        <v>127</v>
      </c>
      <c r="AO17" s="39" t="s">
        <v>127</v>
      </c>
      <c r="AP17" s="39" t="s">
        <v>127</v>
      </c>
      <c r="AQ17" s="39" t="s">
        <v>127</v>
      </c>
      <c r="AR17" s="39" t="s">
        <v>127</v>
      </c>
      <c r="AS17" s="39"/>
      <c r="AT17" s="39"/>
      <c r="AU17" s="39"/>
    </row>
    <row r="18" spans="1:47" ht="178.8" customHeight="1" x14ac:dyDescent="0.3">
      <c r="A18" s="28">
        <v>15</v>
      </c>
      <c r="B18" s="29" t="s">
        <v>20</v>
      </c>
      <c r="C18" s="30" t="s">
        <v>240</v>
      </c>
      <c r="D18" s="31" t="s">
        <v>211</v>
      </c>
      <c r="E18" s="31" t="s">
        <v>84</v>
      </c>
      <c r="F18" s="57" t="s">
        <v>83</v>
      </c>
      <c r="G18" s="30" t="s">
        <v>83</v>
      </c>
      <c r="H18" s="30" t="s">
        <v>83</v>
      </c>
      <c r="I18" s="33" t="s">
        <v>85</v>
      </c>
      <c r="J18" s="33" t="s">
        <v>85</v>
      </c>
      <c r="K18" s="33" t="s">
        <v>85</v>
      </c>
      <c r="L18" s="46" t="s">
        <v>248</v>
      </c>
      <c r="M18" s="48" t="s">
        <v>333</v>
      </c>
      <c r="N18" s="49">
        <v>1</v>
      </c>
      <c r="O18" s="34">
        <v>1</v>
      </c>
      <c r="P18" s="34">
        <v>3</v>
      </c>
      <c r="Q18" s="34">
        <v>1</v>
      </c>
      <c r="R18" s="34">
        <v>1</v>
      </c>
      <c r="S18" s="34">
        <f t="shared" si="4"/>
        <v>1.3</v>
      </c>
      <c r="T18" s="34">
        <v>3</v>
      </c>
      <c r="U18" s="34">
        <v>5</v>
      </c>
      <c r="V18" s="34">
        <f t="shared" si="5"/>
        <v>4.2</v>
      </c>
      <c r="W18" s="35">
        <f t="shared" si="6"/>
        <v>5.4600000000000009</v>
      </c>
      <c r="X18" s="38" t="str">
        <f t="shared" si="0"/>
        <v>M</v>
      </c>
      <c r="Y18" s="44" t="s">
        <v>261</v>
      </c>
      <c r="Z18" s="36" t="s">
        <v>127</v>
      </c>
      <c r="AA18" s="34">
        <v>7</v>
      </c>
      <c r="AB18" s="34">
        <v>0</v>
      </c>
      <c r="AC18" s="34">
        <f t="shared" si="1"/>
        <v>7</v>
      </c>
      <c r="AD18" s="37">
        <f t="shared" si="2"/>
        <v>0.1</v>
      </c>
      <c r="AE18" s="38" t="str">
        <f t="shared" si="3"/>
        <v>R</v>
      </c>
      <c r="AF18" s="39" t="s">
        <v>127</v>
      </c>
      <c r="AG18" s="39" t="s">
        <v>127</v>
      </c>
      <c r="AH18" s="39" t="s">
        <v>127</v>
      </c>
      <c r="AI18" s="39" t="s">
        <v>127</v>
      </c>
      <c r="AJ18" s="39" t="s">
        <v>127</v>
      </c>
      <c r="AK18" s="39" t="s">
        <v>127</v>
      </c>
      <c r="AL18" s="39" t="s">
        <v>127</v>
      </c>
      <c r="AM18" s="39" t="s">
        <v>127</v>
      </c>
      <c r="AN18" s="39" t="s">
        <v>127</v>
      </c>
      <c r="AO18" s="39" t="s">
        <v>127</v>
      </c>
      <c r="AP18" s="39" t="s">
        <v>127</v>
      </c>
      <c r="AQ18" s="39" t="s">
        <v>127</v>
      </c>
      <c r="AR18" s="39" t="s">
        <v>127</v>
      </c>
      <c r="AS18" s="36"/>
      <c r="AT18" s="39"/>
      <c r="AU18" s="39"/>
    </row>
    <row r="19" spans="1:47" ht="180" customHeight="1" x14ac:dyDescent="0.3">
      <c r="A19" s="28">
        <v>16</v>
      </c>
      <c r="B19" s="29" t="s">
        <v>20</v>
      </c>
      <c r="C19" s="30" t="s">
        <v>4</v>
      </c>
      <c r="D19" s="31" t="s">
        <v>212</v>
      </c>
      <c r="E19" s="31" t="s">
        <v>84</v>
      </c>
      <c r="F19" s="57" t="s">
        <v>83</v>
      </c>
      <c r="G19" s="30" t="s">
        <v>83</v>
      </c>
      <c r="H19" s="30" t="s">
        <v>83</v>
      </c>
      <c r="I19" s="33" t="s">
        <v>85</v>
      </c>
      <c r="J19" s="33" t="s">
        <v>85</v>
      </c>
      <c r="K19" s="33" t="s">
        <v>85</v>
      </c>
      <c r="L19" s="46" t="s">
        <v>248</v>
      </c>
      <c r="M19" s="44" t="s">
        <v>334</v>
      </c>
      <c r="N19" s="41">
        <v>1</v>
      </c>
      <c r="O19" s="34">
        <v>1</v>
      </c>
      <c r="P19" s="34">
        <v>3</v>
      </c>
      <c r="Q19" s="34">
        <v>1</v>
      </c>
      <c r="R19" s="34">
        <v>1</v>
      </c>
      <c r="S19" s="34">
        <f t="shared" si="4"/>
        <v>1.3</v>
      </c>
      <c r="T19" s="34">
        <v>3</v>
      </c>
      <c r="U19" s="34">
        <v>5</v>
      </c>
      <c r="V19" s="34">
        <f t="shared" si="5"/>
        <v>4.2</v>
      </c>
      <c r="W19" s="35">
        <f t="shared" si="6"/>
        <v>5.4600000000000009</v>
      </c>
      <c r="X19" s="38" t="str">
        <f t="shared" si="0"/>
        <v>M</v>
      </c>
      <c r="Y19" s="44" t="s">
        <v>261</v>
      </c>
      <c r="Z19" s="36" t="s">
        <v>127</v>
      </c>
      <c r="AA19" s="34">
        <v>7</v>
      </c>
      <c r="AB19" s="34">
        <v>0</v>
      </c>
      <c r="AC19" s="34">
        <f t="shared" si="1"/>
        <v>7</v>
      </c>
      <c r="AD19" s="37">
        <f t="shared" si="2"/>
        <v>0.1</v>
      </c>
      <c r="AE19" s="38" t="str">
        <f t="shared" si="3"/>
        <v>R</v>
      </c>
      <c r="AF19" s="39" t="s">
        <v>127</v>
      </c>
      <c r="AG19" s="39" t="s">
        <v>127</v>
      </c>
      <c r="AH19" s="39" t="s">
        <v>127</v>
      </c>
      <c r="AI19" s="39" t="s">
        <v>127</v>
      </c>
      <c r="AJ19" s="39" t="s">
        <v>127</v>
      </c>
      <c r="AK19" s="39" t="s">
        <v>127</v>
      </c>
      <c r="AL19" s="39" t="s">
        <v>127</v>
      </c>
      <c r="AM19" s="39" t="s">
        <v>127</v>
      </c>
      <c r="AN19" s="39" t="s">
        <v>127</v>
      </c>
      <c r="AO19" s="39" t="s">
        <v>127</v>
      </c>
      <c r="AP19" s="39" t="s">
        <v>127</v>
      </c>
      <c r="AQ19" s="39" t="s">
        <v>127</v>
      </c>
      <c r="AR19" s="39" t="s">
        <v>127</v>
      </c>
      <c r="AS19" s="39"/>
      <c r="AT19" s="39"/>
      <c r="AU19" s="39"/>
    </row>
    <row r="20" spans="1:47" ht="176.55" customHeight="1" x14ac:dyDescent="0.3">
      <c r="A20" s="28">
        <v>17</v>
      </c>
      <c r="B20" s="29" t="s">
        <v>37</v>
      </c>
      <c r="C20" s="30" t="s">
        <v>60</v>
      </c>
      <c r="D20" s="31" t="s">
        <v>212</v>
      </c>
      <c r="E20" s="31" t="s">
        <v>84</v>
      </c>
      <c r="F20" s="57" t="s">
        <v>83</v>
      </c>
      <c r="G20" s="30" t="s">
        <v>83</v>
      </c>
      <c r="H20" s="30" t="s">
        <v>83</v>
      </c>
      <c r="I20" s="32" t="s">
        <v>85</v>
      </c>
      <c r="J20" s="33" t="s">
        <v>85</v>
      </c>
      <c r="K20" s="33" t="s">
        <v>85</v>
      </c>
      <c r="L20" s="46" t="s">
        <v>331</v>
      </c>
      <c r="M20" s="44" t="s">
        <v>335</v>
      </c>
      <c r="N20" s="49">
        <v>1</v>
      </c>
      <c r="O20" s="34">
        <v>1</v>
      </c>
      <c r="P20" s="34">
        <v>3</v>
      </c>
      <c r="Q20" s="34">
        <v>1</v>
      </c>
      <c r="R20" s="34">
        <v>1</v>
      </c>
      <c r="S20" s="34">
        <f t="shared" si="4"/>
        <v>1.3</v>
      </c>
      <c r="T20" s="34">
        <v>3</v>
      </c>
      <c r="U20" s="34">
        <v>5</v>
      </c>
      <c r="V20" s="34">
        <f t="shared" si="5"/>
        <v>4.2</v>
      </c>
      <c r="W20" s="35">
        <f t="shared" si="6"/>
        <v>5.4600000000000009</v>
      </c>
      <c r="X20" s="38" t="str">
        <f t="shared" si="0"/>
        <v>M</v>
      </c>
      <c r="Y20" s="44" t="s">
        <v>261</v>
      </c>
      <c r="Z20" s="36" t="s">
        <v>127</v>
      </c>
      <c r="AA20" s="34">
        <v>7</v>
      </c>
      <c r="AB20" s="34">
        <v>0</v>
      </c>
      <c r="AC20" s="34">
        <f t="shared" si="1"/>
        <v>7</v>
      </c>
      <c r="AD20" s="37">
        <f t="shared" si="2"/>
        <v>0.1</v>
      </c>
      <c r="AE20" s="38" t="str">
        <f t="shared" si="3"/>
        <v>R</v>
      </c>
      <c r="AF20" s="39" t="s">
        <v>127</v>
      </c>
      <c r="AG20" s="39" t="s">
        <v>127</v>
      </c>
      <c r="AH20" s="39" t="s">
        <v>127</v>
      </c>
      <c r="AI20" s="39" t="s">
        <v>127</v>
      </c>
      <c r="AJ20" s="39" t="s">
        <v>127</v>
      </c>
      <c r="AK20" s="39" t="s">
        <v>127</v>
      </c>
      <c r="AL20" s="39" t="s">
        <v>127</v>
      </c>
      <c r="AM20" s="39" t="s">
        <v>127</v>
      </c>
      <c r="AN20" s="39" t="s">
        <v>127</v>
      </c>
      <c r="AO20" s="39" t="s">
        <v>127</v>
      </c>
      <c r="AP20" s="39" t="s">
        <v>127</v>
      </c>
      <c r="AQ20" s="39" t="s">
        <v>127</v>
      </c>
      <c r="AR20" s="39" t="s">
        <v>127</v>
      </c>
      <c r="AS20" s="39" t="s">
        <v>307</v>
      </c>
      <c r="AT20" s="39" t="s">
        <v>124</v>
      </c>
      <c r="AU20" s="39" t="s">
        <v>383</v>
      </c>
    </row>
    <row r="21" spans="1:47" s="47" customFormat="1" ht="221.55" customHeight="1" x14ac:dyDescent="0.2">
      <c r="A21" s="28">
        <v>18</v>
      </c>
      <c r="B21" s="29" t="s">
        <v>59</v>
      </c>
      <c r="C21" s="30" t="s">
        <v>28</v>
      </c>
      <c r="D21" s="31" t="s">
        <v>187</v>
      </c>
      <c r="E21" s="31" t="s">
        <v>91</v>
      </c>
      <c r="F21" s="57" t="s">
        <v>85</v>
      </c>
      <c r="G21" s="30" t="s">
        <v>314</v>
      </c>
      <c r="H21" s="30" t="s">
        <v>83</v>
      </c>
      <c r="I21" s="32" t="s">
        <v>85</v>
      </c>
      <c r="J21" s="33" t="s">
        <v>85</v>
      </c>
      <c r="K21" s="33" t="s">
        <v>85</v>
      </c>
      <c r="L21" s="46" t="s">
        <v>248</v>
      </c>
      <c r="M21" s="46" t="s">
        <v>336</v>
      </c>
      <c r="N21" s="50">
        <v>4</v>
      </c>
      <c r="O21" s="34">
        <v>5</v>
      </c>
      <c r="P21" s="34">
        <v>3</v>
      </c>
      <c r="Q21" s="34">
        <v>1</v>
      </c>
      <c r="R21" s="34">
        <v>5</v>
      </c>
      <c r="S21" s="34">
        <f t="shared" si="4"/>
        <v>3.5</v>
      </c>
      <c r="T21" s="34">
        <v>4</v>
      </c>
      <c r="U21" s="34">
        <v>5</v>
      </c>
      <c r="V21" s="34">
        <f t="shared" si="5"/>
        <v>4.5999999999999996</v>
      </c>
      <c r="W21" s="35">
        <f t="shared" si="6"/>
        <v>16.099999999999998</v>
      </c>
      <c r="X21" s="38" t="str">
        <f t="shared" si="0"/>
        <v>A</v>
      </c>
      <c r="Y21" s="44" t="s">
        <v>262</v>
      </c>
      <c r="Z21" s="36" t="s">
        <v>127</v>
      </c>
      <c r="AA21" s="34">
        <v>10</v>
      </c>
      <c r="AB21" s="34">
        <v>0</v>
      </c>
      <c r="AC21" s="34">
        <f t="shared" si="1"/>
        <v>10</v>
      </c>
      <c r="AD21" s="37">
        <f t="shared" si="2"/>
        <v>6.0999999999999979</v>
      </c>
      <c r="AE21" s="38" t="str">
        <f t="shared" si="3"/>
        <v>M</v>
      </c>
      <c r="AF21" s="39" t="s">
        <v>127</v>
      </c>
      <c r="AG21" s="39" t="s">
        <v>127</v>
      </c>
      <c r="AH21" s="39" t="s">
        <v>127</v>
      </c>
      <c r="AI21" s="39" t="s">
        <v>127</v>
      </c>
      <c r="AJ21" s="39" t="s">
        <v>127</v>
      </c>
      <c r="AK21" s="39" t="s">
        <v>127</v>
      </c>
      <c r="AL21" s="39" t="s">
        <v>127</v>
      </c>
      <c r="AM21" s="39" t="s">
        <v>127</v>
      </c>
      <c r="AN21" s="39" t="s">
        <v>127</v>
      </c>
      <c r="AO21" s="39" t="s">
        <v>127</v>
      </c>
      <c r="AP21" s="39" t="s">
        <v>127</v>
      </c>
      <c r="AQ21" s="39" t="s">
        <v>127</v>
      </c>
      <c r="AR21" s="39" t="s">
        <v>127</v>
      </c>
      <c r="AS21" s="39" t="s">
        <v>218</v>
      </c>
      <c r="AT21" s="39" t="s">
        <v>124</v>
      </c>
      <c r="AU21" s="39" t="s">
        <v>78</v>
      </c>
    </row>
    <row r="22" spans="1:47" s="47" customFormat="1" ht="252.45" customHeight="1" x14ac:dyDescent="0.2">
      <c r="A22" s="28">
        <v>19</v>
      </c>
      <c r="B22" s="29" t="s">
        <v>59</v>
      </c>
      <c r="C22" s="30" t="s">
        <v>5</v>
      </c>
      <c r="D22" s="31" t="s">
        <v>179</v>
      </c>
      <c r="E22" s="31" t="s">
        <v>91</v>
      </c>
      <c r="F22" s="57" t="s">
        <v>85</v>
      </c>
      <c r="G22" s="30" t="s">
        <v>314</v>
      </c>
      <c r="H22" s="30" t="s">
        <v>83</v>
      </c>
      <c r="I22" s="32" t="s">
        <v>85</v>
      </c>
      <c r="J22" s="33" t="s">
        <v>85</v>
      </c>
      <c r="K22" s="33" t="s">
        <v>85</v>
      </c>
      <c r="L22" s="46" t="s">
        <v>248</v>
      </c>
      <c r="M22" s="46" t="s">
        <v>337</v>
      </c>
      <c r="N22" s="50">
        <v>4</v>
      </c>
      <c r="O22" s="34">
        <v>5</v>
      </c>
      <c r="P22" s="34">
        <v>3</v>
      </c>
      <c r="Q22" s="34">
        <v>1</v>
      </c>
      <c r="R22" s="34">
        <v>5</v>
      </c>
      <c r="S22" s="34">
        <f t="shared" si="4"/>
        <v>3.5</v>
      </c>
      <c r="T22" s="34">
        <v>4</v>
      </c>
      <c r="U22" s="34">
        <v>5</v>
      </c>
      <c r="V22" s="34">
        <f t="shared" si="5"/>
        <v>4.5999999999999996</v>
      </c>
      <c r="W22" s="35">
        <f t="shared" si="6"/>
        <v>16.099999999999998</v>
      </c>
      <c r="X22" s="38" t="str">
        <f t="shared" si="0"/>
        <v>A</v>
      </c>
      <c r="Y22" s="44" t="s">
        <v>262</v>
      </c>
      <c r="Z22" s="36" t="s">
        <v>127</v>
      </c>
      <c r="AA22" s="34">
        <v>9</v>
      </c>
      <c r="AB22" s="34">
        <v>0</v>
      </c>
      <c r="AC22" s="34">
        <f t="shared" si="1"/>
        <v>9</v>
      </c>
      <c r="AD22" s="37">
        <f t="shared" si="2"/>
        <v>7.0999999999999979</v>
      </c>
      <c r="AE22" s="38" t="str">
        <f t="shared" si="3"/>
        <v>M</v>
      </c>
      <c r="AF22" s="39" t="s">
        <v>127</v>
      </c>
      <c r="AG22" s="39" t="s">
        <v>127</v>
      </c>
      <c r="AH22" s="39" t="s">
        <v>127</v>
      </c>
      <c r="AI22" s="39" t="s">
        <v>127</v>
      </c>
      <c r="AJ22" s="39" t="s">
        <v>127</v>
      </c>
      <c r="AK22" s="39" t="s">
        <v>127</v>
      </c>
      <c r="AL22" s="39" t="s">
        <v>127</v>
      </c>
      <c r="AM22" s="39" t="s">
        <v>127</v>
      </c>
      <c r="AN22" s="39" t="s">
        <v>127</v>
      </c>
      <c r="AO22" s="39" t="s">
        <v>127</v>
      </c>
      <c r="AP22" s="39" t="s">
        <v>127</v>
      </c>
      <c r="AQ22" s="39" t="s">
        <v>127</v>
      </c>
      <c r="AR22" s="39" t="s">
        <v>127</v>
      </c>
      <c r="AS22" s="39" t="s">
        <v>387</v>
      </c>
      <c r="AT22" s="39" t="s">
        <v>124</v>
      </c>
      <c r="AU22" s="39" t="s">
        <v>78</v>
      </c>
    </row>
    <row r="23" spans="1:47" s="47" customFormat="1" ht="226.2" customHeight="1" x14ac:dyDescent="0.2">
      <c r="A23" s="28">
        <v>20</v>
      </c>
      <c r="B23" s="29" t="s">
        <v>59</v>
      </c>
      <c r="C23" s="30" t="s">
        <v>74</v>
      </c>
      <c r="D23" s="31" t="s">
        <v>179</v>
      </c>
      <c r="E23" s="31" t="s">
        <v>91</v>
      </c>
      <c r="F23" s="57" t="s">
        <v>85</v>
      </c>
      <c r="G23" s="30" t="s">
        <v>314</v>
      </c>
      <c r="H23" s="30" t="s">
        <v>83</v>
      </c>
      <c r="I23" s="32" t="s">
        <v>85</v>
      </c>
      <c r="J23" s="33" t="s">
        <v>85</v>
      </c>
      <c r="K23" s="33" t="s">
        <v>85</v>
      </c>
      <c r="L23" s="46" t="s">
        <v>248</v>
      </c>
      <c r="M23" s="46" t="s">
        <v>338</v>
      </c>
      <c r="N23" s="50">
        <v>4</v>
      </c>
      <c r="O23" s="34">
        <v>5</v>
      </c>
      <c r="P23" s="34">
        <v>3</v>
      </c>
      <c r="Q23" s="34">
        <v>1</v>
      </c>
      <c r="R23" s="34">
        <v>5</v>
      </c>
      <c r="S23" s="34">
        <f t="shared" si="4"/>
        <v>3.5</v>
      </c>
      <c r="T23" s="34">
        <v>4</v>
      </c>
      <c r="U23" s="34">
        <v>5</v>
      </c>
      <c r="V23" s="34">
        <f t="shared" si="5"/>
        <v>4.5999999999999996</v>
      </c>
      <c r="W23" s="35">
        <f t="shared" si="6"/>
        <v>16.099999999999998</v>
      </c>
      <c r="X23" s="38" t="str">
        <f t="shared" si="0"/>
        <v>A</v>
      </c>
      <c r="Y23" s="44" t="s">
        <v>262</v>
      </c>
      <c r="Z23" s="36" t="s">
        <v>127</v>
      </c>
      <c r="AA23" s="34">
        <v>8</v>
      </c>
      <c r="AB23" s="34">
        <v>0</v>
      </c>
      <c r="AC23" s="34">
        <f t="shared" si="1"/>
        <v>8</v>
      </c>
      <c r="AD23" s="37">
        <f t="shared" si="2"/>
        <v>8.0999999999999979</v>
      </c>
      <c r="AE23" s="38" t="str">
        <f t="shared" si="3"/>
        <v>M</v>
      </c>
      <c r="AF23" s="39" t="s">
        <v>127</v>
      </c>
      <c r="AG23" s="39" t="s">
        <v>127</v>
      </c>
      <c r="AH23" s="39" t="s">
        <v>127</v>
      </c>
      <c r="AI23" s="39" t="s">
        <v>127</v>
      </c>
      <c r="AJ23" s="39" t="s">
        <v>140</v>
      </c>
      <c r="AK23" s="39" t="s">
        <v>216</v>
      </c>
      <c r="AL23" s="39" t="s">
        <v>141</v>
      </c>
      <c r="AM23" s="39" t="s">
        <v>78</v>
      </c>
      <c r="AN23" s="39" t="s">
        <v>377</v>
      </c>
      <c r="AO23" s="39" t="s">
        <v>169</v>
      </c>
      <c r="AP23" s="39" t="s">
        <v>378</v>
      </c>
      <c r="AQ23" s="39" t="s">
        <v>379</v>
      </c>
      <c r="AR23" s="39" t="s">
        <v>127</v>
      </c>
      <c r="AS23" s="39"/>
      <c r="AT23" s="39"/>
      <c r="AU23" s="39"/>
    </row>
    <row r="24" spans="1:47" s="47" customFormat="1" ht="219" customHeight="1" x14ac:dyDescent="0.2">
      <c r="A24" s="28">
        <v>21</v>
      </c>
      <c r="B24" s="29" t="s">
        <v>59</v>
      </c>
      <c r="C24" s="30" t="s">
        <v>99</v>
      </c>
      <c r="D24" s="31" t="s">
        <v>184</v>
      </c>
      <c r="E24" s="31" t="s">
        <v>91</v>
      </c>
      <c r="F24" s="57" t="s">
        <v>85</v>
      </c>
      <c r="G24" s="30" t="s">
        <v>314</v>
      </c>
      <c r="H24" s="30" t="s">
        <v>83</v>
      </c>
      <c r="I24" s="32" t="s">
        <v>85</v>
      </c>
      <c r="J24" s="33" t="s">
        <v>85</v>
      </c>
      <c r="K24" s="33" t="s">
        <v>85</v>
      </c>
      <c r="L24" s="46" t="s">
        <v>248</v>
      </c>
      <c r="M24" s="46" t="s">
        <v>338</v>
      </c>
      <c r="N24" s="50">
        <v>4</v>
      </c>
      <c r="O24" s="34">
        <v>5</v>
      </c>
      <c r="P24" s="34">
        <v>3</v>
      </c>
      <c r="Q24" s="34">
        <v>1</v>
      </c>
      <c r="R24" s="34">
        <v>5</v>
      </c>
      <c r="S24" s="34">
        <f t="shared" si="4"/>
        <v>3.5</v>
      </c>
      <c r="T24" s="34">
        <v>4</v>
      </c>
      <c r="U24" s="34">
        <v>5</v>
      </c>
      <c r="V24" s="34">
        <f t="shared" si="5"/>
        <v>4.5999999999999996</v>
      </c>
      <c r="W24" s="35">
        <f t="shared" si="6"/>
        <v>16.099999999999998</v>
      </c>
      <c r="X24" s="38" t="str">
        <f t="shared" si="0"/>
        <v>A</v>
      </c>
      <c r="Y24" s="44" t="s">
        <v>262</v>
      </c>
      <c r="Z24" s="36" t="s">
        <v>127</v>
      </c>
      <c r="AA24" s="34">
        <v>9</v>
      </c>
      <c r="AB24" s="34">
        <v>0</v>
      </c>
      <c r="AC24" s="34">
        <f t="shared" si="1"/>
        <v>9</v>
      </c>
      <c r="AD24" s="37">
        <f t="shared" si="2"/>
        <v>7.0999999999999979</v>
      </c>
      <c r="AE24" s="38" t="str">
        <f t="shared" si="3"/>
        <v>M</v>
      </c>
      <c r="AF24" s="39" t="s">
        <v>127</v>
      </c>
      <c r="AG24" s="39" t="s">
        <v>127</v>
      </c>
      <c r="AH24" s="39" t="s">
        <v>127</v>
      </c>
      <c r="AI24" s="39" t="s">
        <v>127</v>
      </c>
      <c r="AJ24" s="39" t="s">
        <v>127</v>
      </c>
      <c r="AK24" s="39" t="s">
        <v>127</v>
      </c>
      <c r="AL24" s="39" t="s">
        <v>127</v>
      </c>
      <c r="AM24" s="39" t="s">
        <v>127</v>
      </c>
      <c r="AN24" s="39" t="s">
        <v>127</v>
      </c>
      <c r="AO24" s="39" t="s">
        <v>127</v>
      </c>
      <c r="AP24" s="39" t="s">
        <v>127</v>
      </c>
      <c r="AQ24" s="39" t="s">
        <v>127</v>
      </c>
      <c r="AR24" s="39" t="s">
        <v>127</v>
      </c>
      <c r="AS24" s="39"/>
      <c r="AT24" s="39"/>
      <c r="AU24" s="39"/>
    </row>
    <row r="25" spans="1:47" s="47" customFormat="1" ht="229.8" customHeight="1" x14ac:dyDescent="0.2">
      <c r="A25" s="28">
        <v>22</v>
      </c>
      <c r="B25" s="29" t="s">
        <v>59</v>
      </c>
      <c r="C25" s="30" t="s">
        <v>75</v>
      </c>
      <c r="D25" s="31" t="s">
        <v>100</v>
      </c>
      <c r="E25" s="31" t="s">
        <v>91</v>
      </c>
      <c r="F25" s="57" t="s">
        <v>85</v>
      </c>
      <c r="G25" s="30" t="s">
        <v>314</v>
      </c>
      <c r="H25" s="30" t="s">
        <v>83</v>
      </c>
      <c r="I25" s="32" t="s">
        <v>85</v>
      </c>
      <c r="J25" s="33" t="s">
        <v>85</v>
      </c>
      <c r="K25" s="33" t="s">
        <v>85</v>
      </c>
      <c r="L25" s="46" t="s">
        <v>248</v>
      </c>
      <c r="M25" s="46" t="s">
        <v>339</v>
      </c>
      <c r="N25" s="50">
        <v>4</v>
      </c>
      <c r="O25" s="34">
        <v>5</v>
      </c>
      <c r="P25" s="34">
        <v>3</v>
      </c>
      <c r="Q25" s="34">
        <v>1</v>
      </c>
      <c r="R25" s="34">
        <v>5</v>
      </c>
      <c r="S25" s="34">
        <f t="shared" si="4"/>
        <v>3.5</v>
      </c>
      <c r="T25" s="34">
        <v>4</v>
      </c>
      <c r="U25" s="34">
        <v>5</v>
      </c>
      <c r="V25" s="34">
        <f t="shared" si="5"/>
        <v>4.5999999999999996</v>
      </c>
      <c r="W25" s="35">
        <f t="shared" si="6"/>
        <v>16.099999999999998</v>
      </c>
      <c r="X25" s="38" t="str">
        <f t="shared" si="0"/>
        <v>A</v>
      </c>
      <c r="Y25" s="44" t="s">
        <v>263</v>
      </c>
      <c r="Z25" s="36" t="s">
        <v>127</v>
      </c>
      <c r="AA25" s="34">
        <v>9</v>
      </c>
      <c r="AB25" s="34">
        <v>0</v>
      </c>
      <c r="AC25" s="34">
        <f t="shared" si="1"/>
        <v>9</v>
      </c>
      <c r="AD25" s="37">
        <f t="shared" si="2"/>
        <v>7.0999999999999979</v>
      </c>
      <c r="AE25" s="38" t="str">
        <f t="shared" si="3"/>
        <v>M</v>
      </c>
      <c r="AF25" s="39" t="s">
        <v>127</v>
      </c>
      <c r="AG25" s="39" t="s">
        <v>127</v>
      </c>
      <c r="AH25" s="39" t="s">
        <v>127</v>
      </c>
      <c r="AI25" s="39" t="s">
        <v>127</v>
      </c>
      <c r="AJ25" s="39" t="s">
        <v>127</v>
      </c>
      <c r="AK25" s="39" t="s">
        <v>127</v>
      </c>
      <c r="AL25" s="39" t="s">
        <v>127</v>
      </c>
      <c r="AM25" s="39" t="s">
        <v>127</v>
      </c>
      <c r="AN25" s="39" t="s">
        <v>127</v>
      </c>
      <c r="AO25" s="39" t="s">
        <v>127</v>
      </c>
      <c r="AP25" s="39" t="s">
        <v>127</v>
      </c>
      <c r="AQ25" s="39" t="s">
        <v>127</v>
      </c>
      <c r="AR25" s="39" t="s">
        <v>127</v>
      </c>
      <c r="AS25" s="39"/>
      <c r="AT25" s="39"/>
      <c r="AU25" s="39"/>
    </row>
    <row r="26" spans="1:47" ht="261" customHeight="1" x14ac:dyDescent="0.3">
      <c r="A26" s="28">
        <v>23</v>
      </c>
      <c r="B26" s="29" t="s">
        <v>27</v>
      </c>
      <c r="C26" s="30" t="s">
        <v>38</v>
      </c>
      <c r="D26" s="31" t="s">
        <v>195</v>
      </c>
      <c r="E26" s="31" t="s">
        <v>94</v>
      </c>
      <c r="F26" s="57" t="s">
        <v>85</v>
      </c>
      <c r="G26" s="30" t="s">
        <v>314</v>
      </c>
      <c r="H26" s="30" t="s">
        <v>83</v>
      </c>
      <c r="I26" s="32" t="s">
        <v>92</v>
      </c>
      <c r="J26" s="33" t="s">
        <v>85</v>
      </c>
      <c r="K26" s="33" t="s">
        <v>85</v>
      </c>
      <c r="L26" s="46" t="s">
        <v>248</v>
      </c>
      <c r="M26" s="44" t="s">
        <v>340</v>
      </c>
      <c r="N26" s="41">
        <v>3</v>
      </c>
      <c r="O26" s="34">
        <v>3</v>
      </c>
      <c r="P26" s="34">
        <v>3</v>
      </c>
      <c r="Q26" s="34">
        <v>1</v>
      </c>
      <c r="R26" s="34">
        <v>5</v>
      </c>
      <c r="S26" s="34">
        <f t="shared" si="4"/>
        <v>2.8000000000000003</v>
      </c>
      <c r="T26" s="34">
        <v>4</v>
      </c>
      <c r="U26" s="34">
        <v>5</v>
      </c>
      <c r="V26" s="34">
        <f t="shared" si="5"/>
        <v>4.5999999999999996</v>
      </c>
      <c r="W26" s="35">
        <f t="shared" si="6"/>
        <v>12.88</v>
      </c>
      <c r="X26" s="38" t="str">
        <f t="shared" si="0"/>
        <v>M</v>
      </c>
      <c r="Y26" s="44" t="s">
        <v>264</v>
      </c>
      <c r="Z26" s="36" t="s">
        <v>127</v>
      </c>
      <c r="AA26" s="34">
        <v>10</v>
      </c>
      <c r="AB26" s="34">
        <v>0</v>
      </c>
      <c r="AC26" s="34">
        <f t="shared" si="1"/>
        <v>10</v>
      </c>
      <c r="AD26" s="37">
        <f t="shared" si="2"/>
        <v>2.8800000000000008</v>
      </c>
      <c r="AE26" s="38" t="str">
        <f t="shared" si="3"/>
        <v>B</v>
      </c>
      <c r="AF26" s="39" t="s">
        <v>127</v>
      </c>
      <c r="AG26" s="39" t="s">
        <v>127</v>
      </c>
      <c r="AH26" s="39" t="s">
        <v>127</v>
      </c>
      <c r="AI26" s="39" t="s">
        <v>127</v>
      </c>
      <c r="AJ26" s="39" t="s">
        <v>127</v>
      </c>
      <c r="AK26" s="39" t="s">
        <v>127</v>
      </c>
      <c r="AL26" s="39" t="s">
        <v>127</v>
      </c>
      <c r="AM26" s="39" t="s">
        <v>127</v>
      </c>
      <c r="AN26" s="39" t="s">
        <v>127</v>
      </c>
      <c r="AO26" s="39" t="s">
        <v>127</v>
      </c>
      <c r="AP26" s="39" t="s">
        <v>127</v>
      </c>
      <c r="AQ26" s="39" t="s">
        <v>127</v>
      </c>
      <c r="AR26" s="39" t="s">
        <v>127</v>
      </c>
      <c r="AS26" s="39"/>
      <c r="AT26" s="39"/>
      <c r="AU26" s="39"/>
    </row>
    <row r="27" spans="1:47" ht="223.8" customHeight="1" x14ac:dyDescent="0.3">
      <c r="A27" s="28">
        <v>24</v>
      </c>
      <c r="B27" s="29" t="s">
        <v>27</v>
      </c>
      <c r="C27" s="30" t="s">
        <v>40</v>
      </c>
      <c r="D27" s="31" t="s">
        <v>196</v>
      </c>
      <c r="E27" s="31" t="s">
        <v>94</v>
      </c>
      <c r="F27" s="57" t="s">
        <v>85</v>
      </c>
      <c r="G27" s="30" t="s">
        <v>314</v>
      </c>
      <c r="H27" s="30" t="s">
        <v>83</v>
      </c>
      <c r="I27" s="32" t="s">
        <v>92</v>
      </c>
      <c r="J27" s="33" t="s">
        <v>85</v>
      </c>
      <c r="K27" s="33" t="s">
        <v>85</v>
      </c>
      <c r="L27" s="46" t="s">
        <v>248</v>
      </c>
      <c r="M27" s="44" t="s">
        <v>341</v>
      </c>
      <c r="N27" s="41">
        <v>1</v>
      </c>
      <c r="O27" s="34">
        <v>4</v>
      </c>
      <c r="P27" s="34">
        <v>3</v>
      </c>
      <c r="Q27" s="34">
        <v>1</v>
      </c>
      <c r="R27" s="34">
        <v>5</v>
      </c>
      <c r="S27" s="34">
        <f t="shared" si="4"/>
        <v>2.15</v>
      </c>
      <c r="T27" s="34">
        <v>4</v>
      </c>
      <c r="U27" s="34">
        <v>5</v>
      </c>
      <c r="V27" s="34">
        <f t="shared" si="5"/>
        <v>4.5999999999999996</v>
      </c>
      <c r="W27" s="35">
        <f t="shared" si="6"/>
        <v>9.8899999999999988</v>
      </c>
      <c r="X27" s="38" t="str">
        <f t="shared" si="0"/>
        <v>M</v>
      </c>
      <c r="Y27" s="44" t="s">
        <v>265</v>
      </c>
      <c r="Z27" s="36" t="s">
        <v>127</v>
      </c>
      <c r="AA27" s="34">
        <v>8</v>
      </c>
      <c r="AB27" s="34">
        <v>0</v>
      </c>
      <c r="AC27" s="34">
        <f t="shared" si="1"/>
        <v>8</v>
      </c>
      <c r="AD27" s="37">
        <f t="shared" si="2"/>
        <v>1.8899999999999988</v>
      </c>
      <c r="AE27" s="38" t="str">
        <f t="shared" si="3"/>
        <v>R</v>
      </c>
      <c r="AF27" s="39" t="s">
        <v>127</v>
      </c>
      <c r="AG27" s="39" t="s">
        <v>127</v>
      </c>
      <c r="AH27" s="39" t="s">
        <v>127</v>
      </c>
      <c r="AI27" s="39" t="s">
        <v>127</v>
      </c>
      <c r="AJ27" s="39" t="s">
        <v>127</v>
      </c>
      <c r="AK27" s="39" t="s">
        <v>127</v>
      </c>
      <c r="AL27" s="39" t="s">
        <v>127</v>
      </c>
      <c r="AM27" s="39" t="s">
        <v>127</v>
      </c>
      <c r="AN27" s="39" t="s">
        <v>127</v>
      </c>
      <c r="AO27" s="39" t="s">
        <v>127</v>
      </c>
      <c r="AP27" s="39" t="s">
        <v>127</v>
      </c>
      <c r="AQ27" s="39" t="s">
        <v>127</v>
      </c>
      <c r="AR27" s="39" t="s">
        <v>127</v>
      </c>
      <c r="AS27" s="39" t="s">
        <v>308</v>
      </c>
      <c r="AT27" s="39" t="s">
        <v>124</v>
      </c>
      <c r="AU27" s="39" t="s">
        <v>78</v>
      </c>
    </row>
    <row r="28" spans="1:47" ht="238.2" customHeight="1" x14ac:dyDescent="0.3">
      <c r="A28" s="28">
        <v>25</v>
      </c>
      <c r="B28" s="29" t="s">
        <v>27</v>
      </c>
      <c r="C28" s="30" t="s">
        <v>28</v>
      </c>
      <c r="D28" s="31" t="s">
        <v>188</v>
      </c>
      <c r="E28" s="31" t="s">
        <v>94</v>
      </c>
      <c r="F28" s="57" t="s">
        <v>85</v>
      </c>
      <c r="G28" s="30" t="s">
        <v>314</v>
      </c>
      <c r="H28" s="30" t="s">
        <v>83</v>
      </c>
      <c r="I28" s="32" t="s">
        <v>92</v>
      </c>
      <c r="J28" s="33" t="s">
        <v>85</v>
      </c>
      <c r="K28" s="33" t="s">
        <v>85</v>
      </c>
      <c r="L28" s="46" t="s">
        <v>248</v>
      </c>
      <c r="M28" s="44" t="s">
        <v>342</v>
      </c>
      <c r="N28" s="41">
        <v>4</v>
      </c>
      <c r="O28" s="34">
        <v>3</v>
      </c>
      <c r="P28" s="34">
        <v>3</v>
      </c>
      <c r="Q28" s="34">
        <v>1</v>
      </c>
      <c r="R28" s="34">
        <v>5</v>
      </c>
      <c r="S28" s="34">
        <f t="shared" si="4"/>
        <v>3.2</v>
      </c>
      <c r="T28" s="34">
        <v>4</v>
      </c>
      <c r="U28" s="34">
        <v>5</v>
      </c>
      <c r="V28" s="34">
        <f t="shared" si="5"/>
        <v>4.5999999999999996</v>
      </c>
      <c r="W28" s="35">
        <f t="shared" si="6"/>
        <v>14.719999999999999</v>
      </c>
      <c r="X28" s="38" t="str">
        <f t="shared" si="0"/>
        <v>M</v>
      </c>
      <c r="Y28" s="44" t="s">
        <v>266</v>
      </c>
      <c r="Z28" s="36" t="s">
        <v>127</v>
      </c>
      <c r="AA28" s="34">
        <v>10</v>
      </c>
      <c r="AB28" s="34">
        <v>0</v>
      </c>
      <c r="AC28" s="34">
        <f t="shared" si="1"/>
        <v>10</v>
      </c>
      <c r="AD28" s="37">
        <f t="shared" si="2"/>
        <v>4.7199999999999989</v>
      </c>
      <c r="AE28" s="38" t="str">
        <f t="shared" si="3"/>
        <v>B</v>
      </c>
      <c r="AF28" s="39" t="s">
        <v>127</v>
      </c>
      <c r="AG28" s="39" t="s">
        <v>127</v>
      </c>
      <c r="AH28" s="39" t="s">
        <v>127</v>
      </c>
      <c r="AI28" s="39" t="s">
        <v>127</v>
      </c>
      <c r="AJ28" s="39" t="s">
        <v>127</v>
      </c>
      <c r="AK28" s="39" t="s">
        <v>127</v>
      </c>
      <c r="AL28" s="39" t="s">
        <v>127</v>
      </c>
      <c r="AM28" s="39" t="s">
        <v>127</v>
      </c>
      <c r="AN28" s="39" t="s">
        <v>127</v>
      </c>
      <c r="AO28" s="39" t="s">
        <v>127</v>
      </c>
      <c r="AP28" s="39" t="s">
        <v>127</v>
      </c>
      <c r="AQ28" s="39" t="s">
        <v>127</v>
      </c>
      <c r="AR28" s="39" t="s">
        <v>127</v>
      </c>
      <c r="AS28" s="39"/>
      <c r="AT28" s="39"/>
      <c r="AU28" s="39"/>
    </row>
    <row r="29" spans="1:47" ht="252.45" customHeight="1" x14ac:dyDescent="0.3">
      <c r="A29" s="28">
        <v>26</v>
      </c>
      <c r="B29" s="29" t="s">
        <v>27</v>
      </c>
      <c r="C29" s="30" t="s">
        <v>5</v>
      </c>
      <c r="D29" s="31" t="s">
        <v>179</v>
      </c>
      <c r="E29" s="31" t="s">
        <v>94</v>
      </c>
      <c r="F29" s="57" t="s">
        <v>85</v>
      </c>
      <c r="G29" s="30" t="s">
        <v>314</v>
      </c>
      <c r="H29" s="30" t="s">
        <v>83</v>
      </c>
      <c r="I29" s="32" t="s">
        <v>92</v>
      </c>
      <c r="J29" s="33" t="s">
        <v>85</v>
      </c>
      <c r="K29" s="33" t="s">
        <v>85</v>
      </c>
      <c r="L29" s="46" t="s">
        <v>248</v>
      </c>
      <c r="M29" s="44" t="s">
        <v>343</v>
      </c>
      <c r="N29" s="41">
        <v>4</v>
      </c>
      <c r="O29" s="34">
        <v>5</v>
      </c>
      <c r="P29" s="34">
        <v>3</v>
      </c>
      <c r="Q29" s="34">
        <v>1</v>
      </c>
      <c r="R29" s="34">
        <v>5</v>
      </c>
      <c r="S29" s="34">
        <f t="shared" si="4"/>
        <v>3.5</v>
      </c>
      <c r="T29" s="34">
        <v>4</v>
      </c>
      <c r="U29" s="34">
        <v>5</v>
      </c>
      <c r="V29" s="34">
        <f t="shared" si="5"/>
        <v>4.5999999999999996</v>
      </c>
      <c r="W29" s="35">
        <f t="shared" si="6"/>
        <v>16.099999999999998</v>
      </c>
      <c r="X29" s="38" t="str">
        <f t="shared" si="0"/>
        <v>A</v>
      </c>
      <c r="Y29" s="44" t="s">
        <v>266</v>
      </c>
      <c r="Z29" s="36" t="s">
        <v>127</v>
      </c>
      <c r="AA29" s="34">
        <v>8</v>
      </c>
      <c r="AB29" s="34">
        <v>0</v>
      </c>
      <c r="AC29" s="34">
        <f t="shared" si="1"/>
        <v>8</v>
      </c>
      <c r="AD29" s="37">
        <f t="shared" si="2"/>
        <v>8.0999999999999979</v>
      </c>
      <c r="AE29" s="38" t="str">
        <f t="shared" si="3"/>
        <v>M</v>
      </c>
      <c r="AF29" s="39" t="s">
        <v>127</v>
      </c>
      <c r="AG29" s="39" t="s">
        <v>127</v>
      </c>
      <c r="AH29" s="39" t="s">
        <v>127</v>
      </c>
      <c r="AI29" s="39" t="s">
        <v>127</v>
      </c>
      <c r="AJ29" s="39" t="s">
        <v>142</v>
      </c>
      <c r="AK29" s="39" t="s">
        <v>181</v>
      </c>
      <c r="AL29" s="39" t="s">
        <v>141</v>
      </c>
      <c r="AM29" s="39" t="s">
        <v>78</v>
      </c>
      <c r="AN29" s="39" t="s">
        <v>377</v>
      </c>
      <c r="AO29" s="39" t="s">
        <v>169</v>
      </c>
      <c r="AP29" s="39" t="s">
        <v>378</v>
      </c>
      <c r="AQ29" s="39" t="s">
        <v>379</v>
      </c>
      <c r="AR29" s="39" t="s">
        <v>127</v>
      </c>
      <c r="AS29" s="39" t="s">
        <v>309</v>
      </c>
      <c r="AT29" s="39" t="s">
        <v>124</v>
      </c>
      <c r="AU29" s="39" t="s">
        <v>78</v>
      </c>
    </row>
    <row r="30" spans="1:47" ht="229.8" customHeight="1" x14ac:dyDescent="0.3">
      <c r="A30" s="28">
        <v>27</v>
      </c>
      <c r="B30" s="29" t="s">
        <v>27</v>
      </c>
      <c r="C30" s="30" t="s">
        <v>49</v>
      </c>
      <c r="D30" s="31" t="s">
        <v>78</v>
      </c>
      <c r="E30" s="31" t="s">
        <v>94</v>
      </c>
      <c r="F30" s="57" t="s">
        <v>85</v>
      </c>
      <c r="G30" s="30" t="s">
        <v>314</v>
      </c>
      <c r="H30" s="30" t="s">
        <v>83</v>
      </c>
      <c r="I30" s="32" t="s">
        <v>92</v>
      </c>
      <c r="J30" s="33" t="s">
        <v>85</v>
      </c>
      <c r="K30" s="33" t="s">
        <v>85</v>
      </c>
      <c r="L30" s="46" t="s">
        <v>248</v>
      </c>
      <c r="M30" s="44" t="s">
        <v>344</v>
      </c>
      <c r="N30" s="32">
        <v>2</v>
      </c>
      <c r="O30" s="32">
        <v>3</v>
      </c>
      <c r="P30" s="34">
        <v>3</v>
      </c>
      <c r="Q30" s="34">
        <v>1</v>
      </c>
      <c r="R30" s="34">
        <v>5</v>
      </c>
      <c r="S30" s="34">
        <f t="shared" si="4"/>
        <v>2.4000000000000004</v>
      </c>
      <c r="T30" s="34">
        <v>4</v>
      </c>
      <c r="U30" s="34">
        <v>5</v>
      </c>
      <c r="V30" s="34">
        <f t="shared" si="5"/>
        <v>4.5999999999999996</v>
      </c>
      <c r="W30" s="35">
        <f t="shared" si="6"/>
        <v>11.040000000000001</v>
      </c>
      <c r="X30" s="38" t="str">
        <f t="shared" si="0"/>
        <v>M</v>
      </c>
      <c r="Y30" s="44" t="s">
        <v>267</v>
      </c>
      <c r="Z30" s="36" t="s">
        <v>127</v>
      </c>
      <c r="AA30" s="32">
        <v>9</v>
      </c>
      <c r="AB30" s="34">
        <v>0</v>
      </c>
      <c r="AC30" s="34">
        <f t="shared" si="1"/>
        <v>9</v>
      </c>
      <c r="AD30" s="37">
        <f t="shared" si="2"/>
        <v>2.0400000000000009</v>
      </c>
      <c r="AE30" s="38" t="str">
        <f t="shared" si="3"/>
        <v>B</v>
      </c>
      <c r="AF30" s="39" t="s">
        <v>127</v>
      </c>
      <c r="AG30" s="39" t="s">
        <v>127</v>
      </c>
      <c r="AH30" s="39" t="s">
        <v>127</v>
      </c>
      <c r="AI30" s="39" t="s">
        <v>127</v>
      </c>
      <c r="AJ30" s="39" t="s">
        <v>127</v>
      </c>
      <c r="AK30" s="39" t="s">
        <v>127</v>
      </c>
      <c r="AL30" s="39" t="s">
        <v>127</v>
      </c>
      <c r="AM30" s="39" t="s">
        <v>127</v>
      </c>
      <c r="AN30" s="39" t="s">
        <v>127</v>
      </c>
      <c r="AO30" s="39" t="s">
        <v>127</v>
      </c>
      <c r="AP30" s="39" t="s">
        <v>127</v>
      </c>
      <c r="AQ30" s="39" t="s">
        <v>127</v>
      </c>
      <c r="AR30" s="39" t="s">
        <v>127</v>
      </c>
      <c r="AS30" s="39" t="s">
        <v>388</v>
      </c>
      <c r="AT30" s="39" t="s">
        <v>124</v>
      </c>
      <c r="AU30" s="39" t="s">
        <v>78</v>
      </c>
    </row>
    <row r="31" spans="1:47" ht="226.2" customHeight="1" x14ac:dyDescent="0.3">
      <c r="A31" s="28">
        <v>28</v>
      </c>
      <c r="B31" s="29" t="s">
        <v>27</v>
      </c>
      <c r="C31" s="30" t="s">
        <v>7</v>
      </c>
      <c r="D31" s="31" t="s">
        <v>101</v>
      </c>
      <c r="E31" s="31" t="s">
        <v>94</v>
      </c>
      <c r="F31" s="57" t="s">
        <v>85</v>
      </c>
      <c r="G31" s="30" t="s">
        <v>314</v>
      </c>
      <c r="H31" s="30" t="s">
        <v>83</v>
      </c>
      <c r="I31" s="32" t="s">
        <v>92</v>
      </c>
      <c r="J31" s="33" t="s">
        <v>85</v>
      </c>
      <c r="K31" s="33" t="s">
        <v>85</v>
      </c>
      <c r="L31" s="46" t="s">
        <v>248</v>
      </c>
      <c r="M31" s="44" t="s">
        <v>345</v>
      </c>
      <c r="N31" s="41">
        <v>4</v>
      </c>
      <c r="O31" s="34">
        <v>3</v>
      </c>
      <c r="P31" s="34">
        <v>3</v>
      </c>
      <c r="Q31" s="34">
        <v>1</v>
      </c>
      <c r="R31" s="34">
        <v>5</v>
      </c>
      <c r="S31" s="34">
        <f t="shared" si="4"/>
        <v>3.2</v>
      </c>
      <c r="T31" s="34">
        <v>4</v>
      </c>
      <c r="U31" s="34">
        <v>5</v>
      </c>
      <c r="V31" s="34">
        <f t="shared" si="5"/>
        <v>4.5999999999999996</v>
      </c>
      <c r="W31" s="35">
        <f t="shared" si="6"/>
        <v>14.719999999999999</v>
      </c>
      <c r="X31" s="38" t="str">
        <f t="shared" si="0"/>
        <v>M</v>
      </c>
      <c r="Y31" s="44" t="s">
        <v>268</v>
      </c>
      <c r="Z31" s="36" t="s">
        <v>127</v>
      </c>
      <c r="AA31" s="34">
        <v>10</v>
      </c>
      <c r="AB31" s="34">
        <v>0</v>
      </c>
      <c r="AC31" s="34">
        <f t="shared" si="1"/>
        <v>10</v>
      </c>
      <c r="AD31" s="37">
        <f t="shared" si="2"/>
        <v>4.7199999999999989</v>
      </c>
      <c r="AE31" s="38" t="str">
        <f t="shared" si="3"/>
        <v>B</v>
      </c>
      <c r="AF31" s="39" t="s">
        <v>127</v>
      </c>
      <c r="AG31" s="39" t="s">
        <v>127</v>
      </c>
      <c r="AH31" s="39" t="s">
        <v>127</v>
      </c>
      <c r="AI31" s="39" t="s">
        <v>127</v>
      </c>
      <c r="AJ31" s="39" t="s">
        <v>127</v>
      </c>
      <c r="AK31" s="39" t="s">
        <v>127</v>
      </c>
      <c r="AL31" s="39" t="s">
        <v>127</v>
      </c>
      <c r="AM31" s="39" t="s">
        <v>127</v>
      </c>
      <c r="AN31" s="39" t="s">
        <v>127</v>
      </c>
      <c r="AO31" s="39" t="s">
        <v>127</v>
      </c>
      <c r="AP31" s="39" t="s">
        <v>127</v>
      </c>
      <c r="AQ31" s="39" t="s">
        <v>127</v>
      </c>
      <c r="AR31" s="39" t="s">
        <v>127</v>
      </c>
      <c r="AS31" s="39"/>
      <c r="AT31" s="39"/>
      <c r="AU31" s="39"/>
    </row>
    <row r="32" spans="1:47" ht="236.55" customHeight="1" x14ac:dyDescent="0.3">
      <c r="A32" s="28">
        <v>29</v>
      </c>
      <c r="B32" s="29" t="s">
        <v>27</v>
      </c>
      <c r="C32" s="30" t="s">
        <v>12</v>
      </c>
      <c r="D32" s="31" t="s">
        <v>101</v>
      </c>
      <c r="E32" s="31" t="s">
        <v>94</v>
      </c>
      <c r="F32" s="57" t="s">
        <v>85</v>
      </c>
      <c r="G32" s="30" t="s">
        <v>314</v>
      </c>
      <c r="H32" s="30" t="s">
        <v>83</v>
      </c>
      <c r="I32" s="32" t="s">
        <v>92</v>
      </c>
      <c r="J32" s="33" t="s">
        <v>85</v>
      </c>
      <c r="K32" s="33" t="s">
        <v>85</v>
      </c>
      <c r="L32" s="46" t="s">
        <v>248</v>
      </c>
      <c r="M32" s="44" t="s">
        <v>346</v>
      </c>
      <c r="N32" s="41">
        <v>4</v>
      </c>
      <c r="O32" s="34">
        <v>5</v>
      </c>
      <c r="P32" s="34">
        <v>3</v>
      </c>
      <c r="Q32" s="34">
        <v>1</v>
      </c>
      <c r="R32" s="34">
        <v>5</v>
      </c>
      <c r="S32" s="34">
        <f t="shared" si="4"/>
        <v>3.5</v>
      </c>
      <c r="T32" s="34">
        <v>4</v>
      </c>
      <c r="U32" s="34">
        <v>5</v>
      </c>
      <c r="V32" s="34">
        <f t="shared" si="5"/>
        <v>4.5999999999999996</v>
      </c>
      <c r="W32" s="35">
        <f t="shared" si="6"/>
        <v>16.099999999999998</v>
      </c>
      <c r="X32" s="38" t="str">
        <f t="shared" si="0"/>
        <v>A</v>
      </c>
      <c r="Y32" s="44" t="s">
        <v>269</v>
      </c>
      <c r="Z32" s="36" t="s">
        <v>127</v>
      </c>
      <c r="AA32" s="34">
        <v>10</v>
      </c>
      <c r="AB32" s="34">
        <v>0</v>
      </c>
      <c r="AC32" s="34">
        <f t="shared" si="1"/>
        <v>10</v>
      </c>
      <c r="AD32" s="37">
        <f t="shared" si="2"/>
        <v>6.0999999999999979</v>
      </c>
      <c r="AE32" s="38" t="str">
        <f t="shared" si="3"/>
        <v>M</v>
      </c>
      <c r="AF32" s="39" t="s">
        <v>127</v>
      </c>
      <c r="AG32" s="39" t="s">
        <v>127</v>
      </c>
      <c r="AH32" s="39" t="s">
        <v>127</v>
      </c>
      <c r="AI32" s="39" t="s">
        <v>127</v>
      </c>
      <c r="AJ32" s="39" t="s">
        <v>127</v>
      </c>
      <c r="AK32" s="39" t="s">
        <v>127</v>
      </c>
      <c r="AL32" s="39" t="s">
        <v>127</v>
      </c>
      <c r="AM32" s="39" t="s">
        <v>127</v>
      </c>
      <c r="AN32" s="39" t="s">
        <v>127</v>
      </c>
      <c r="AO32" s="39" t="s">
        <v>127</v>
      </c>
      <c r="AP32" s="39" t="s">
        <v>127</v>
      </c>
      <c r="AQ32" s="39" t="s">
        <v>127</v>
      </c>
      <c r="AR32" s="39" t="s">
        <v>127</v>
      </c>
      <c r="AS32" s="39" t="s">
        <v>389</v>
      </c>
      <c r="AT32" s="39" t="s">
        <v>124</v>
      </c>
      <c r="AU32" s="39" t="s">
        <v>78</v>
      </c>
    </row>
    <row r="33" spans="1:47" ht="243.45" customHeight="1" x14ac:dyDescent="0.3">
      <c r="A33" s="28">
        <v>30</v>
      </c>
      <c r="B33" s="29" t="s">
        <v>27</v>
      </c>
      <c r="C33" s="30" t="s">
        <v>79</v>
      </c>
      <c r="D33" s="31" t="s">
        <v>196</v>
      </c>
      <c r="E33" s="31" t="s">
        <v>94</v>
      </c>
      <c r="F33" s="57" t="s">
        <v>85</v>
      </c>
      <c r="G33" s="30" t="s">
        <v>314</v>
      </c>
      <c r="H33" s="30" t="s">
        <v>83</v>
      </c>
      <c r="I33" s="32" t="s">
        <v>92</v>
      </c>
      <c r="J33" s="33" t="s">
        <v>85</v>
      </c>
      <c r="K33" s="33" t="s">
        <v>85</v>
      </c>
      <c r="L33" s="46" t="s">
        <v>248</v>
      </c>
      <c r="M33" s="44" t="s">
        <v>347</v>
      </c>
      <c r="N33" s="41">
        <v>2</v>
      </c>
      <c r="O33" s="34">
        <v>5</v>
      </c>
      <c r="P33" s="34">
        <v>3</v>
      </c>
      <c r="Q33" s="34">
        <v>1</v>
      </c>
      <c r="R33" s="34">
        <v>5</v>
      </c>
      <c r="S33" s="34">
        <f t="shared" si="4"/>
        <v>2.7</v>
      </c>
      <c r="T33" s="34">
        <v>4</v>
      </c>
      <c r="U33" s="34">
        <v>5</v>
      </c>
      <c r="V33" s="34">
        <f t="shared" si="5"/>
        <v>4.5999999999999996</v>
      </c>
      <c r="W33" s="35">
        <f t="shared" si="6"/>
        <v>12.42</v>
      </c>
      <c r="X33" s="38" t="str">
        <f t="shared" si="0"/>
        <v>M</v>
      </c>
      <c r="Y33" s="44" t="s">
        <v>270</v>
      </c>
      <c r="Z33" s="36" t="s">
        <v>127</v>
      </c>
      <c r="AA33" s="34">
        <v>9</v>
      </c>
      <c r="AB33" s="34">
        <v>0</v>
      </c>
      <c r="AC33" s="34">
        <f t="shared" si="1"/>
        <v>9</v>
      </c>
      <c r="AD33" s="37">
        <f t="shared" si="2"/>
        <v>3.42</v>
      </c>
      <c r="AE33" s="38" t="str">
        <f t="shared" si="3"/>
        <v>B</v>
      </c>
      <c r="AF33" s="39" t="s">
        <v>127</v>
      </c>
      <c r="AG33" s="39" t="s">
        <v>127</v>
      </c>
      <c r="AH33" s="39" t="s">
        <v>127</v>
      </c>
      <c r="AI33" s="39" t="s">
        <v>127</v>
      </c>
      <c r="AJ33" s="39" t="s">
        <v>127</v>
      </c>
      <c r="AK33" s="39" t="s">
        <v>127</v>
      </c>
      <c r="AL33" s="39" t="s">
        <v>127</v>
      </c>
      <c r="AM33" s="39" t="s">
        <v>127</v>
      </c>
      <c r="AN33" s="39" t="s">
        <v>127</v>
      </c>
      <c r="AO33" s="39" t="s">
        <v>127</v>
      </c>
      <c r="AP33" s="39" t="s">
        <v>127</v>
      </c>
      <c r="AQ33" s="39" t="s">
        <v>127</v>
      </c>
      <c r="AR33" s="39" t="s">
        <v>127</v>
      </c>
      <c r="AS33" s="39" t="s">
        <v>310</v>
      </c>
      <c r="AT33" s="39" t="s">
        <v>124</v>
      </c>
      <c r="AU33" s="39" t="s">
        <v>78</v>
      </c>
    </row>
    <row r="34" spans="1:47" ht="317.55" customHeight="1" x14ac:dyDescent="0.3">
      <c r="A34" s="28">
        <v>31</v>
      </c>
      <c r="B34" s="29" t="s">
        <v>27</v>
      </c>
      <c r="C34" s="30" t="s">
        <v>8</v>
      </c>
      <c r="D34" s="31" t="s">
        <v>186</v>
      </c>
      <c r="E34" s="31" t="s">
        <v>94</v>
      </c>
      <c r="F34" s="57" t="s">
        <v>85</v>
      </c>
      <c r="G34" s="30" t="s">
        <v>314</v>
      </c>
      <c r="H34" s="30" t="s">
        <v>83</v>
      </c>
      <c r="I34" s="32" t="s">
        <v>92</v>
      </c>
      <c r="J34" s="33" t="s">
        <v>85</v>
      </c>
      <c r="K34" s="33" t="s">
        <v>85</v>
      </c>
      <c r="L34" s="46" t="s">
        <v>248</v>
      </c>
      <c r="M34" s="31" t="s">
        <v>348</v>
      </c>
      <c r="N34" s="30">
        <v>4</v>
      </c>
      <c r="O34" s="34">
        <v>5</v>
      </c>
      <c r="P34" s="34">
        <v>3</v>
      </c>
      <c r="Q34" s="34">
        <v>1</v>
      </c>
      <c r="R34" s="34">
        <v>5</v>
      </c>
      <c r="S34" s="34">
        <f t="shared" si="4"/>
        <v>3.5</v>
      </c>
      <c r="T34" s="34">
        <v>4</v>
      </c>
      <c r="U34" s="34">
        <v>5</v>
      </c>
      <c r="V34" s="34">
        <f t="shared" si="5"/>
        <v>4.5999999999999996</v>
      </c>
      <c r="W34" s="35">
        <f t="shared" si="6"/>
        <v>16.099999999999998</v>
      </c>
      <c r="X34" s="38" t="str">
        <f t="shared" si="0"/>
        <v>A</v>
      </c>
      <c r="Y34" s="44" t="s">
        <v>271</v>
      </c>
      <c r="Z34" s="36" t="s">
        <v>127</v>
      </c>
      <c r="AA34" s="34">
        <v>9</v>
      </c>
      <c r="AB34" s="34">
        <v>0</v>
      </c>
      <c r="AC34" s="34">
        <f t="shared" si="1"/>
        <v>9</v>
      </c>
      <c r="AD34" s="37">
        <f t="shared" si="2"/>
        <v>7.0999999999999979</v>
      </c>
      <c r="AE34" s="38" t="str">
        <f t="shared" si="3"/>
        <v>M</v>
      </c>
      <c r="AF34" s="39" t="s">
        <v>127</v>
      </c>
      <c r="AG34" s="39" t="s">
        <v>127</v>
      </c>
      <c r="AH34" s="39" t="s">
        <v>127</v>
      </c>
      <c r="AI34" s="39" t="s">
        <v>127</v>
      </c>
      <c r="AJ34" s="39" t="s">
        <v>127</v>
      </c>
      <c r="AK34" s="39" t="s">
        <v>127</v>
      </c>
      <c r="AL34" s="39" t="s">
        <v>127</v>
      </c>
      <c r="AM34" s="39" t="s">
        <v>127</v>
      </c>
      <c r="AN34" s="39" t="s">
        <v>127</v>
      </c>
      <c r="AO34" s="39" t="s">
        <v>127</v>
      </c>
      <c r="AP34" s="39" t="s">
        <v>127</v>
      </c>
      <c r="AQ34" s="39" t="s">
        <v>127</v>
      </c>
      <c r="AR34" s="39" t="s">
        <v>127</v>
      </c>
      <c r="AS34" s="39"/>
      <c r="AT34" s="39"/>
      <c r="AU34" s="39"/>
    </row>
    <row r="35" spans="1:47" ht="279" customHeight="1" x14ac:dyDescent="0.3">
      <c r="A35" s="28">
        <v>32</v>
      </c>
      <c r="B35" s="29" t="s">
        <v>27</v>
      </c>
      <c r="C35" s="30" t="s">
        <v>29</v>
      </c>
      <c r="D35" s="31" t="s">
        <v>186</v>
      </c>
      <c r="E35" s="31" t="s">
        <v>94</v>
      </c>
      <c r="F35" s="57" t="s">
        <v>85</v>
      </c>
      <c r="G35" s="30" t="s">
        <v>314</v>
      </c>
      <c r="H35" s="30" t="s">
        <v>83</v>
      </c>
      <c r="I35" s="32" t="s">
        <v>92</v>
      </c>
      <c r="J35" s="33" t="s">
        <v>85</v>
      </c>
      <c r="K35" s="33" t="s">
        <v>85</v>
      </c>
      <c r="L35" s="46" t="s">
        <v>248</v>
      </c>
      <c r="M35" s="31" t="s">
        <v>348</v>
      </c>
      <c r="N35" s="30">
        <v>3</v>
      </c>
      <c r="O35" s="34">
        <v>5</v>
      </c>
      <c r="P35" s="34">
        <v>3</v>
      </c>
      <c r="Q35" s="34">
        <v>1</v>
      </c>
      <c r="R35" s="34">
        <v>5</v>
      </c>
      <c r="S35" s="34">
        <f t="shared" si="4"/>
        <v>3.1000000000000005</v>
      </c>
      <c r="T35" s="34">
        <v>4</v>
      </c>
      <c r="U35" s="34">
        <v>5</v>
      </c>
      <c r="V35" s="34">
        <f t="shared" si="5"/>
        <v>4.5999999999999996</v>
      </c>
      <c r="W35" s="35">
        <f t="shared" si="6"/>
        <v>14.260000000000002</v>
      </c>
      <c r="X35" s="38" t="str">
        <f t="shared" si="0"/>
        <v>M</v>
      </c>
      <c r="Y35" s="44" t="s">
        <v>271</v>
      </c>
      <c r="Z35" s="36" t="s">
        <v>127</v>
      </c>
      <c r="AA35" s="34">
        <v>10</v>
      </c>
      <c r="AB35" s="34">
        <v>0</v>
      </c>
      <c r="AC35" s="34">
        <f t="shared" si="1"/>
        <v>10</v>
      </c>
      <c r="AD35" s="37">
        <f t="shared" si="2"/>
        <v>4.2600000000000016</v>
      </c>
      <c r="AE35" s="38" t="str">
        <f t="shared" si="3"/>
        <v>B</v>
      </c>
      <c r="AF35" s="39" t="s">
        <v>127</v>
      </c>
      <c r="AG35" s="39" t="s">
        <v>127</v>
      </c>
      <c r="AH35" s="39" t="s">
        <v>127</v>
      </c>
      <c r="AI35" s="39" t="s">
        <v>127</v>
      </c>
      <c r="AJ35" s="39" t="s">
        <v>127</v>
      </c>
      <c r="AK35" s="39" t="s">
        <v>127</v>
      </c>
      <c r="AL35" s="39" t="s">
        <v>127</v>
      </c>
      <c r="AM35" s="39" t="s">
        <v>127</v>
      </c>
      <c r="AN35" s="39" t="s">
        <v>127</v>
      </c>
      <c r="AO35" s="39" t="s">
        <v>127</v>
      </c>
      <c r="AP35" s="39" t="s">
        <v>127</v>
      </c>
      <c r="AQ35" s="39" t="s">
        <v>127</v>
      </c>
      <c r="AR35" s="39" t="s">
        <v>127</v>
      </c>
      <c r="AS35" s="39"/>
      <c r="AT35" s="39"/>
      <c r="AU35" s="39"/>
    </row>
    <row r="36" spans="1:47" ht="297" customHeight="1" x14ac:dyDescent="0.3">
      <c r="A36" s="28">
        <v>33</v>
      </c>
      <c r="B36" s="29" t="s">
        <v>27</v>
      </c>
      <c r="C36" s="30" t="s">
        <v>13</v>
      </c>
      <c r="D36" s="31" t="s">
        <v>185</v>
      </c>
      <c r="E36" s="31" t="s">
        <v>94</v>
      </c>
      <c r="F36" s="57" t="s">
        <v>85</v>
      </c>
      <c r="G36" s="30" t="s">
        <v>314</v>
      </c>
      <c r="H36" s="30" t="s">
        <v>83</v>
      </c>
      <c r="I36" s="32" t="s">
        <v>92</v>
      </c>
      <c r="J36" s="33" t="s">
        <v>85</v>
      </c>
      <c r="K36" s="33" t="s">
        <v>85</v>
      </c>
      <c r="L36" s="46" t="s">
        <v>248</v>
      </c>
      <c r="M36" s="31" t="s">
        <v>349</v>
      </c>
      <c r="N36" s="30">
        <v>4</v>
      </c>
      <c r="O36" s="34">
        <v>3</v>
      </c>
      <c r="P36" s="34">
        <v>3</v>
      </c>
      <c r="Q36" s="34">
        <v>1</v>
      </c>
      <c r="R36" s="34">
        <v>5</v>
      </c>
      <c r="S36" s="34">
        <f t="shared" si="4"/>
        <v>3.2</v>
      </c>
      <c r="T36" s="34">
        <v>4</v>
      </c>
      <c r="U36" s="34">
        <v>5</v>
      </c>
      <c r="V36" s="34">
        <f t="shared" si="5"/>
        <v>4.5999999999999996</v>
      </c>
      <c r="W36" s="35">
        <f t="shared" si="6"/>
        <v>14.719999999999999</v>
      </c>
      <c r="X36" s="38" t="str">
        <f t="shared" si="0"/>
        <v>M</v>
      </c>
      <c r="Y36" s="44" t="s">
        <v>271</v>
      </c>
      <c r="Z36" s="36" t="s">
        <v>127</v>
      </c>
      <c r="AA36" s="34">
        <v>9</v>
      </c>
      <c r="AB36" s="34">
        <v>0</v>
      </c>
      <c r="AC36" s="34">
        <f t="shared" si="1"/>
        <v>9</v>
      </c>
      <c r="AD36" s="37">
        <f t="shared" si="2"/>
        <v>5.7199999999999989</v>
      </c>
      <c r="AE36" s="38" t="str">
        <f t="shared" si="3"/>
        <v>M</v>
      </c>
      <c r="AF36" s="39" t="s">
        <v>127</v>
      </c>
      <c r="AG36" s="39" t="s">
        <v>127</v>
      </c>
      <c r="AH36" s="39" t="s">
        <v>127</v>
      </c>
      <c r="AI36" s="39" t="s">
        <v>127</v>
      </c>
      <c r="AJ36" s="39" t="s">
        <v>127</v>
      </c>
      <c r="AK36" s="39" t="s">
        <v>127</v>
      </c>
      <c r="AL36" s="39" t="s">
        <v>127</v>
      </c>
      <c r="AM36" s="39" t="s">
        <v>127</v>
      </c>
      <c r="AN36" s="39" t="s">
        <v>127</v>
      </c>
      <c r="AO36" s="39" t="s">
        <v>127</v>
      </c>
      <c r="AP36" s="39" t="s">
        <v>127</v>
      </c>
      <c r="AQ36" s="39" t="s">
        <v>127</v>
      </c>
      <c r="AR36" s="39" t="s">
        <v>127</v>
      </c>
      <c r="AS36" s="39" t="s">
        <v>390</v>
      </c>
      <c r="AT36" s="39" t="s">
        <v>124</v>
      </c>
      <c r="AU36" s="39" t="s">
        <v>78</v>
      </c>
    </row>
    <row r="37" spans="1:47" ht="222.45" customHeight="1" x14ac:dyDescent="0.3">
      <c r="A37" s="28">
        <v>34</v>
      </c>
      <c r="B37" s="29" t="s">
        <v>27</v>
      </c>
      <c r="C37" s="30" t="s">
        <v>44</v>
      </c>
      <c r="D37" s="31" t="s">
        <v>196</v>
      </c>
      <c r="E37" s="31" t="s">
        <v>94</v>
      </c>
      <c r="F37" s="57" t="s">
        <v>85</v>
      </c>
      <c r="G37" s="30" t="s">
        <v>314</v>
      </c>
      <c r="H37" s="30" t="s">
        <v>83</v>
      </c>
      <c r="I37" s="32" t="s">
        <v>92</v>
      </c>
      <c r="J37" s="33" t="s">
        <v>85</v>
      </c>
      <c r="K37" s="33" t="s">
        <v>85</v>
      </c>
      <c r="L37" s="46" t="s">
        <v>248</v>
      </c>
      <c r="M37" s="44" t="s">
        <v>350</v>
      </c>
      <c r="N37" s="30">
        <v>1</v>
      </c>
      <c r="O37" s="34">
        <v>5</v>
      </c>
      <c r="P37" s="34">
        <v>3</v>
      </c>
      <c r="Q37" s="34">
        <v>1</v>
      </c>
      <c r="R37" s="34">
        <v>5</v>
      </c>
      <c r="S37" s="34">
        <f t="shared" si="4"/>
        <v>2.2999999999999998</v>
      </c>
      <c r="T37" s="34">
        <v>4</v>
      </c>
      <c r="U37" s="34">
        <v>5</v>
      </c>
      <c r="V37" s="34">
        <f t="shared" si="5"/>
        <v>4.5999999999999996</v>
      </c>
      <c r="W37" s="35">
        <f t="shared" si="6"/>
        <v>10.579999999999998</v>
      </c>
      <c r="X37" s="38" t="str">
        <f t="shared" si="0"/>
        <v>M</v>
      </c>
      <c r="Y37" s="44" t="s">
        <v>272</v>
      </c>
      <c r="Z37" s="36" t="s">
        <v>127</v>
      </c>
      <c r="AA37" s="34">
        <v>9</v>
      </c>
      <c r="AB37" s="34">
        <v>0</v>
      </c>
      <c r="AC37" s="34">
        <f t="shared" si="1"/>
        <v>9</v>
      </c>
      <c r="AD37" s="37">
        <f t="shared" si="2"/>
        <v>1.5799999999999983</v>
      </c>
      <c r="AE37" s="38" t="str">
        <f t="shared" si="3"/>
        <v>R</v>
      </c>
      <c r="AF37" s="39" t="s">
        <v>127</v>
      </c>
      <c r="AG37" s="39" t="s">
        <v>127</v>
      </c>
      <c r="AH37" s="39" t="s">
        <v>127</v>
      </c>
      <c r="AI37" s="39" t="s">
        <v>127</v>
      </c>
      <c r="AJ37" s="39" t="s">
        <v>127</v>
      </c>
      <c r="AK37" s="39" t="s">
        <v>127</v>
      </c>
      <c r="AL37" s="39" t="s">
        <v>127</v>
      </c>
      <c r="AM37" s="39" t="s">
        <v>127</v>
      </c>
      <c r="AN37" s="39" t="s">
        <v>127</v>
      </c>
      <c r="AO37" s="39" t="s">
        <v>127</v>
      </c>
      <c r="AP37" s="39" t="s">
        <v>127</v>
      </c>
      <c r="AQ37" s="39" t="s">
        <v>127</v>
      </c>
      <c r="AR37" s="39" t="s">
        <v>127</v>
      </c>
      <c r="AS37" s="39" t="s">
        <v>311</v>
      </c>
      <c r="AT37" s="39" t="s">
        <v>124</v>
      </c>
      <c r="AU37" s="39" t="s">
        <v>78</v>
      </c>
    </row>
    <row r="38" spans="1:47" ht="220.2" customHeight="1" x14ac:dyDescent="0.3">
      <c r="A38" s="28">
        <v>35</v>
      </c>
      <c r="B38" s="29" t="s">
        <v>27</v>
      </c>
      <c r="C38" s="30" t="s">
        <v>317</v>
      </c>
      <c r="D38" s="31" t="s">
        <v>185</v>
      </c>
      <c r="E38" s="31" t="s">
        <v>94</v>
      </c>
      <c r="F38" s="57" t="s">
        <v>85</v>
      </c>
      <c r="G38" s="30" t="s">
        <v>314</v>
      </c>
      <c r="H38" s="30" t="s">
        <v>83</v>
      </c>
      <c r="I38" s="32" t="s">
        <v>92</v>
      </c>
      <c r="J38" s="33" t="s">
        <v>85</v>
      </c>
      <c r="K38" s="33" t="s">
        <v>85</v>
      </c>
      <c r="L38" s="46" t="s">
        <v>248</v>
      </c>
      <c r="M38" s="31" t="s">
        <v>351</v>
      </c>
      <c r="N38" s="30">
        <v>1</v>
      </c>
      <c r="O38" s="34">
        <v>3</v>
      </c>
      <c r="P38" s="34">
        <v>3</v>
      </c>
      <c r="Q38" s="34">
        <v>1</v>
      </c>
      <c r="R38" s="34">
        <v>5</v>
      </c>
      <c r="S38" s="34">
        <f t="shared" si="4"/>
        <v>1.9999999999999998</v>
      </c>
      <c r="T38" s="34">
        <v>4</v>
      </c>
      <c r="U38" s="34">
        <v>5</v>
      </c>
      <c r="V38" s="34">
        <f t="shared" si="5"/>
        <v>4.5999999999999996</v>
      </c>
      <c r="W38" s="35">
        <f t="shared" si="6"/>
        <v>9.1999999999999975</v>
      </c>
      <c r="X38" s="38" t="str">
        <f t="shared" si="0"/>
        <v>M</v>
      </c>
      <c r="Y38" s="44" t="s">
        <v>273</v>
      </c>
      <c r="Z38" s="36" t="s">
        <v>127</v>
      </c>
      <c r="AA38" s="34">
        <v>9</v>
      </c>
      <c r="AB38" s="34">
        <v>0</v>
      </c>
      <c r="AC38" s="34">
        <f t="shared" si="1"/>
        <v>9</v>
      </c>
      <c r="AD38" s="37">
        <f t="shared" si="2"/>
        <v>0.19999999999999751</v>
      </c>
      <c r="AE38" s="38" t="str">
        <f t="shared" si="3"/>
        <v>R</v>
      </c>
      <c r="AF38" s="39" t="s">
        <v>127</v>
      </c>
      <c r="AG38" s="39" t="s">
        <v>127</v>
      </c>
      <c r="AH38" s="39" t="s">
        <v>127</v>
      </c>
      <c r="AI38" s="39" t="s">
        <v>127</v>
      </c>
      <c r="AJ38" s="39" t="s">
        <v>127</v>
      </c>
      <c r="AK38" s="39" t="s">
        <v>127</v>
      </c>
      <c r="AL38" s="39" t="s">
        <v>127</v>
      </c>
      <c r="AM38" s="39" t="s">
        <v>127</v>
      </c>
      <c r="AN38" s="39" t="s">
        <v>127</v>
      </c>
      <c r="AO38" s="39" t="s">
        <v>127</v>
      </c>
      <c r="AP38" s="39" t="s">
        <v>127</v>
      </c>
      <c r="AQ38" s="39" t="s">
        <v>127</v>
      </c>
      <c r="AR38" s="39" t="s">
        <v>127</v>
      </c>
      <c r="AS38" s="39" t="s">
        <v>391</v>
      </c>
      <c r="AT38" s="39" t="s">
        <v>124</v>
      </c>
      <c r="AU38" s="39" t="s">
        <v>78</v>
      </c>
    </row>
    <row r="39" spans="1:47" ht="229.2" customHeight="1" x14ac:dyDescent="0.3">
      <c r="A39" s="28">
        <v>36</v>
      </c>
      <c r="B39" s="29" t="s">
        <v>27</v>
      </c>
      <c r="C39" s="30" t="s">
        <v>41</v>
      </c>
      <c r="D39" s="31" t="s">
        <v>185</v>
      </c>
      <c r="E39" s="31" t="s">
        <v>94</v>
      </c>
      <c r="F39" s="57" t="s">
        <v>85</v>
      </c>
      <c r="G39" s="30" t="s">
        <v>314</v>
      </c>
      <c r="H39" s="30" t="s">
        <v>83</v>
      </c>
      <c r="I39" s="32" t="s">
        <v>92</v>
      </c>
      <c r="J39" s="33" t="s">
        <v>85</v>
      </c>
      <c r="K39" s="33" t="s">
        <v>85</v>
      </c>
      <c r="L39" s="46" t="s">
        <v>248</v>
      </c>
      <c r="M39" s="31" t="s">
        <v>352</v>
      </c>
      <c r="N39" s="30">
        <v>1</v>
      </c>
      <c r="O39" s="34">
        <v>3</v>
      </c>
      <c r="P39" s="34">
        <v>3</v>
      </c>
      <c r="Q39" s="34">
        <v>1</v>
      </c>
      <c r="R39" s="34">
        <v>5</v>
      </c>
      <c r="S39" s="34">
        <f t="shared" si="4"/>
        <v>1.9999999999999998</v>
      </c>
      <c r="T39" s="34">
        <v>4</v>
      </c>
      <c r="U39" s="34">
        <v>5</v>
      </c>
      <c r="V39" s="34">
        <f t="shared" si="5"/>
        <v>4.5999999999999996</v>
      </c>
      <c r="W39" s="35">
        <f t="shared" si="6"/>
        <v>9.1999999999999975</v>
      </c>
      <c r="X39" s="38" t="str">
        <f t="shared" si="0"/>
        <v>M</v>
      </c>
      <c r="Y39" s="44" t="s">
        <v>269</v>
      </c>
      <c r="Z39" s="36" t="s">
        <v>127</v>
      </c>
      <c r="AA39" s="34">
        <v>9</v>
      </c>
      <c r="AB39" s="34">
        <v>0</v>
      </c>
      <c r="AC39" s="34">
        <f t="shared" si="1"/>
        <v>9</v>
      </c>
      <c r="AD39" s="37">
        <f t="shared" si="2"/>
        <v>0.19999999999999751</v>
      </c>
      <c r="AE39" s="38" t="str">
        <f t="shared" si="3"/>
        <v>R</v>
      </c>
      <c r="AF39" s="39" t="s">
        <v>127</v>
      </c>
      <c r="AG39" s="39" t="s">
        <v>127</v>
      </c>
      <c r="AH39" s="39" t="s">
        <v>127</v>
      </c>
      <c r="AI39" s="39" t="s">
        <v>127</v>
      </c>
      <c r="AJ39" s="39" t="s">
        <v>127</v>
      </c>
      <c r="AK39" s="39" t="s">
        <v>127</v>
      </c>
      <c r="AL39" s="39" t="s">
        <v>127</v>
      </c>
      <c r="AM39" s="39" t="s">
        <v>127</v>
      </c>
      <c r="AN39" s="39" t="s">
        <v>127</v>
      </c>
      <c r="AO39" s="39" t="s">
        <v>127</v>
      </c>
      <c r="AP39" s="39" t="s">
        <v>127</v>
      </c>
      <c r="AQ39" s="39" t="s">
        <v>127</v>
      </c>
      <c r="AR39" s="39" t="s">
        <v>127</v>
      </c>
      <c r="AS39" s="39" t="s">
        <v>392</v>
      </c>
      <c r="AT39" s="39" t="s">
        <v>124</v>
      </c>
      <c r="AU39" s="39" t="s">
        <v>78</v>
      </c>
    </row>
    <row r="40" spans="1:47" ht="226.8" customHeight="1" x14ac:dyDescent="0.3">
      <c r="A40" s="28">
        <v>37</v>
      </c>
      <c r="B40" s="29" t="s">
        <v>27</v>
      </c>
      <c r="C40" s="30" t="s">
        <v>15</v>
      </c>
      <c r="D40" s="31" t="s">
        <v>171</v>
      </c>
      <c r="E40" s="31" t="s">
        <v>94</v>
      </c>
      <c r="F40" s="57" t="s">
        <v>85</v>
      </c>
      <c r="G40" s="30" t="s">
        <v>314</v>
      </c>
      <c r="H40" s="30" t="s">
        <v>83</v>
      </c>
      <c r="I40" s="32" t="s">
        <v>92</v>
      </c>
      <c r="J40" s="33" t="s">
        <v>85</v>
      </c>
      <c r="K40" s="33" t="s">
        <v>85</v>
      </c>
      <c r="L40" s="46" t="s">
        <v>248</v>
      </c>
      <c r="M40" s="44" t="s">
        <v>353</v>
      </c>
      <c r="N40" s="41">
        <v>4</v>
      </c>
      <c r="O40" s="34">
        <v>3</v>
      </c>
      <c r="P40" s="34">
        <v>3</v>
      </c>
      <c r="Q40" s="34">
        <v>1</v>
      </c>
      <c r="R40" s="34">
        <v>5</v>
      </c>
      <c r="S40" s="34">
        <f t="shared" si="4"/>
        <v>3.2</v>
      </c>
      <c r="T40" s="34">
        <v>4</v>
      </c>
      <c r="U40" s="34">
        <v>5</v>
      </c>
      <c r="V40" s="34">
        <f t="shared" si="5"/>
        <v>4.5999999999999996</v>
      </c>
      <c r="W40" s="35">
        <f t="shared" si="6"/>
        <v>14.719999999999999</v>
      </c>
      <c r="X40" s="38" t="str">
        <f t="shared" si="0"/>
        <v>M</v>
      </c>
      <c r="Y40" s="44" t="s">
        <v>274</v>
      </c>
      <c r="Z40" s="36" t="s">
        <v>127</v>
      </c>
      <c r="AA40" s="34">
        <v>10</v>
      </c>
      <c r="AB40" s="34">
        <v>0</v>
      </c>
      <c r="AC40" s="34">
        <f t="shared" si="1"/>
        <v>10</v>
      </c>
      <c r="AD40" s="37">
        <f t="shared" si="2"/>
        <v>4.7199999999999989</v>
      </c>
      <c r="AE40" s="38" t="str">
        <f t="shared" si="3"/>
        <v>B</v>
      </c>
      <c r="AF40" s="39" t="s">
        <v>127</v>
      </c>
      <c r="AG40" s="39" t="s">
        <v>127</v>
      </c>
      <c r="AH40" s="39" t="s">
        <v>127</v>
      </c>
      <c r="AI40" s="39" t="s">
        <v>127</v>
      </c>
      <c r="AJ40" s="39" t="s">
        <v>127</v>
      </c>
      <c r="AK40" s="39" t="s">
        <v>127</v>
      </c>
      <c r="AL40" s="39" t="s">
        <v>127</v>
      </c>
      <c r="AM40" s="39" t="s">
        <v>127</v>
      </c>
      <c r="AN40" s="39" t="s">
        <v>127</v>
      </c>
      <c r="AO40" s="39" t="s">
        <v>127</v>
      </c>
      <c r="AP40" s="39" t="s">
        <v>127</v>
      </c>
      <c r="AQ40" s="39" t="s">
        <v>127</v>
      </c>
      <c r="AR40" s="39" t="s">
        <v>127</v>
      </c>
      <c r="AS40" s="39"/>
      <c r="AT40" s="39"/>
      <c r="AU40" s="39"/>
    </row>
    <row r="41" spans="1:47" ht="225.45" customHeight="1" x14ac:dyDescent="0.3">
      <c r="A41" s="28">
        <v>38</v>
      </c>
      <c r="B41" s="29" t="s">
        <v>27</v>
      </c>
      <c r="C41" s="30" t="s">
        <v>16</v>
      </c>
      <c r="D41" s="31" t="s">
        <v>172</v>
      </c>
      <c r="E41" s="31" t="s">
        <v>94</v>
      </c>
      <c r="F41" s="57" t="s">
        <v>85</v>
      </c>
      <c r="G41" s="30" t="s">
        <v>314</v>
      </c>
      <c r="H41" s="30" t="s">
        <v>83</v>
      </c>
      <c r="I41" s="32" t="s">
        <v>92</v>
      </c>
      <c r="J41" s="33" t="s">
        <v>85</v>
      </c>
      <c r="K41" s="33" t="s">
        <v>85</v>
      </c>
      <c r="L41" s="46" t="s">
        <v>248</v>
      </c>
      <c r="M41" s="44" t="s">
        <v>354</v>
      </c>
      <c r="N41" s="41">
        <v>4</v>
      </c>
      <c r="O41" s="34">
        <v>3</v>
      </c>
      <c r="P41" s="34">
        <v>3</v>
      </c>
      <c r="Q41" s="34">
        <v>1</v>
      </c>
      <c r="R41" s="34">
        <v>5</v>
      </c>
      <c r="S41" s="34">
        <f t="shared" si="4"/>
        <v>3.2</v>
      </c>
      <c r="T41" s="34">
        <v>4</v>
      </c>
      <c r="U41" s="34">
        <v>5</v>
      </c>
      <c r="V41" s="34">
        <f t="shared" si="5"/>
        <v>4.5999999999999996</v>
      </c>
      <c r="W41" s="35">
        <f t="shared" si="6"/>
        <v>14.719999999999999</v>
      </c>
      <c r="X41" s="38" t="str">
        <f t="shared" si="0"/>
        <v>M</v>
      </c>
      <c r="Y41" s="44" t="s">
        <v>274</v>
      </c>
      <c r="Z41" s="36" t="s">
        <v>127</v>
      </c>
      <c r="AA41" s="34">
        <v>10</v>
      </c>
      <c r="AB41" s="34">
        <v>0</v>
      </c>
      <c r="AC41" s="34">
        <f t="shared" si="1"/>
        <v>10</v>
      </c>
      <c r="AD41" s="37">
        <f t="shared" si="2"/>
        <v>4.7199999999999989</v>
      </c>
      <c r="AE41" s="38" t="str">
        <f t="shared" si="3"/>
        <v>B</v>
      </c>
      <c r="AF41" s="39" t="s">
        <v>127</v>
      </c>
      <c r="AG41" s="39" t="s">
        <v>127</v>
      </c>
      <c r="AH41" s="39" t="s">
        <v>127</v>
      </c>
      <c r="AI41" s="39" t="s">
        <v>127</v>
      </c>
      <c r="AJ41" s="39" t="s">
        <v>127</v>
      </c>
      <c r="AK41" s="39" t="s">
        <v>127</v>
      </c>
      <c r="AL41" s="39" t="s">
        <v>127</v>
      </c>
      <c r="AM41" s="39" t="s">
        <v>127</v>
      </c>
      <c r="AN41" s="39" t="s">
        <v>127</v>
      </c>
      <c r="AO41" s="39" t="s">
        <v>127</v>
      </c>
      <c r="AP41" s="39" t="s">
        <v>127</v>
      </c>
      <c r="AQ41" s="39" t="s">
        <v>127</v>
      </c>
      <c r="AR41" s="39" t="s">
        <v>127</v>
      </c>
      <c r="AS41" s="39"/>
      <c r="AT41" s="39"/>
      <c r="AU41" s="39"/>
    </row>
    <row r="42" spans="1:47" ht="237" customHeight="1" x14ac:dyDescent="0.3">
      <c r="A42" s="28">
        <v>39</v>
      </c>
      <c r="B42" s="29" t="s">
        <v>27</v>
      </c>
      <c r="C42" s="30" t="s">
        <v>14</v>
      </c>
      <c r="D42" s="31" t="s">
        <v>172</v>
      </c>
      <c r="E42" s="31" t="s">
        <v>94</v>
      </c>
      <c r="F42" s="57" t="s">
        <v>85</v>
      </c>
      <c r="G42" s="30" t="s">
        <v>314</v>
      </c>
      <c r="H42" s="30" t="s">
        <v>83</v>
      </c>
      <c r="I42" s="32" t="s">
        <v>92</v>
      </c>
      <c r="J42" s="33" t="s">
        <v>85</v>
      </c>
      <c r="K42" s="33" t="s">
        <v>85</v>
      </c>
      <c r="L42" s="46" t="s">
        <v>248</v>
      </c>
      <c r="M42" s="44" t="s">
        <v>355</v>
      </c>
      <c r="N42" s="41">
        <v>4</v>
      </c>
      <c r="O42" s="34">
        <v>3</v>
      </c>
      <c r="P42" s="34">
        <v>3</v>
      </c>
      <c r="Q42" s="34">
        <v>1</v>
      </c>
      <c r="R42" s="34">
        <v>5</v>
      </c>
      <c r="S42" s="34">
        <f t="shared" si="4"/>
        <v>3.2</v>
      </c>
      <c r="T42" s="34">
        <v>4</v>
      </c>
      <c r="U42" s="34">
        <v>5</v>
      </c>
      <c r="V42" s="34">
        <f t="shared" si="5"/>
        <v>4.5999999999999996</v>
      </c>
      <c r="W42" s="35">
        <f t="shared" si="6"/>
        <v>14.719999999999999</v>
      </c>
      <c r="X42" s="38" t="str">
        <f t="shared" si="0"/>
        <v>M</v>
      </c>
      <c r="Y42" s="44" t="s">
        <v>274</v>
      </c>
      <c r="Z42" s="36" t="s">
        <v>127</v>
      </c>
      <c r="AA42" s="34">
        <v>10</v>
      </c>
      <c r="AB42" s="34">
        <v>0</v>
      </c>
      <c r="AC42" s="34">
        <f t="shared" si="1"/>
        <v>10</v>
      </c>
      <c r="AD42" s="37">
        <f t="shared" si="2"/>
        <v>4.7199999999999989</v>
      </c>
      <c r="AE42" s="38" t="str">
        <f t="shared" si="3"/>
        <v>B</v>
      </c>
      <c r="AF42" s="39" t="s">
        <v>127</v>
      </c>
      <c r="AG42" s="39" t="s">
        <v>127</v>
      </c>
      <c r="AH42" s="39" t="s">
        <v>127</v>
      </c>
      <c r="AI42" s="39" t="s">
        <v>127</v>
      </c>
      <c r="AJ42" s="39" t="s">
        <v>127</v>
      </c>
      <c r="AK42" s="39" t="s">
        <v>127</v>
      </c>
      <c r="AL42" s="39" t="s">
        <v>127</v>
      </c>
      <c r="AM42" s="39" t="s">
        <v>127</v>
      </c>
      <c r="AN42" s="39" t="s">
        <v>127</v>
      </c>
      <c r="AO42" s="39" t="s">
        <v>127</v>
      </c>
      <c r="AP42" s="39" t="s">
        <v>127</v>
      </c>
      <c r="AQ42" s="39" t="s">
        <v>127</v>
      </c>
      <c r="AR42" s="39" t="s">
        <v>127</v>
      </c>
      <c r="AS42" s="39"/>
      <c r="AT42" s="39"/>
      <c r="AU42" s="39"/>
    </row>
    <row r="43" spans="1:47" ht="216.45" customHeight="1" x14ac:dyDescent="0.3">
      <c r="A43" s="28">
        <v>40</v>
      </c>
      <c r="B43" s="29" t="s">
        <v>37</v>
      </c>
      <c r="C43" s="30" t="s">
        <v>9</v>
      </c>
      <c r="D43" s="31" t="s">
        <v>182</v>
      </c>
      <c r="E43" s="31" t="s">
        <v>94</v>
      </c>
      <c r="F43" s="57" t="s">
        <v>85</v>
      </c>
      <c r="G43" s="30" t="s">
        <v>314</v>
      </c>
      <c r="H43" s="30" t="s">
        <v>83</v>
      </c>
      <c r="I43" s="32" t="s">
        <v>92</v>
      </c>
      <c r="J43" s="33" t="s">
        <v>85</v>
      </c>
      <c r="K43" s="33" t="s">
        <v>85</v>
      </c>
      <c r="L43" s="46" t="s">
        <v>331</v>
      </c>
      <c r="M43" s="31" t="s">
        <v>356</v>
      </c>
      <c r="N43" s="32">
        <v>4</v>
      </c>
      <c r="O43" s="34">
        <v>3</v>
      </c>
      <c r="P43" s="34">
        <v>3</v>
      </c>
      <c r="Q43" s="34">
        <v>1</v>
      </c>
      <c r="R43" s="34">
        <v>5</v>
      </c>
      <c r="S43" s="34">
        <f t="shared" si="4"/>
        <v>3.2</v>
      </c>
      <c r="T43" s="34">
        <v>4</v>
      </c>
      <c r="U43" s="34">
        <v>5</v>
      </c>
      <c r="V43" s="34">
        <f t="shared" si="5"/>
        <v>4.5999999999999996</v>
      </c>
      <c r="W43" s="35">
        <f t="shared" si="6"/>
        <v>14.719999999999999</v>
      </c>
      <c r="X43" s="38" t="str">
        <f t="shared" si="0"/>
        <v>M</v>
      </c>
      <c r="Y43" s="44" t="s">
        <v>275</v>
      </c>
      <c r="Z43" s="36" t="s">
        <v>127</v>
      </c>
      <c r="AA43" s="34">
        <v>8</v>
      </c>
      <c r="AB43" s="34">
        <v>0</v>
      </c>
      <c r="AC43" s="34">
        <f t="shared" si="1"/>
        <v>8</v>
      </c>
      <c r="AD43" s="37">
        <f t="shared" si="2"/>
        <v>6.7199999999999989</v>
      </c>
      <c r="AE43" s="38" t="str">
        <f t="shared" si="3"/>
        <v>M</v>
      </c>
      <c r="AF43" s="39" t="s">
        <v>127</v>
      </c>
      <c r="AG43" s="39" t="s">
        <v>127</v>
      </c>
      <c r="AH43" s="39" t="s">
        <v>127</v>
      </c>
      <c r="AI43" s="39" t="s">
        <v>127</v>
      </c>
      <c r="AJ43" s="39" t="s">
        <v>173</v>
      </c>
      <c r="AK43" s="39" t="s">
        <v>174</v>
      </c>
      <c r="AL43" s="39" t="s">
        <v>141</v>
      </c>
      <c r="AM43" s="39" t="s">
        <v>183</v>
      </c>
      <c r="AN43" s="39" t="s">
        <v>377</v>
      </c>
      <c r="AO43" s="39" t="s">
        <v>169</v>
      </c>
      <c r="AP43" s="39" t="s">
        <v>380</v>
      </c>
      <c r="AQ43" s="39" t="s">
        <v>379</v>
      </c>
      <c r="AR43" s="39" t="s">
        <v>127</v>
      </c>
      <c r="AS43" s="39" t="s">
        <v>393</v>
      </c>
      <c r="AT43" s="39" t="s">
        <v>124</v>
      </c>
      <c r="AU43" s="39" t="s">
        <v>385</v>
      </c>
    </row>
    <row r="44" spans="1:47" ht="199.2" customHeight="1" x14ac:dyDescent="0.3">
      <c r="A44" s="28">
        <v>41</v>
      </c>
      <c r="B44" s="29" t="s">
        <v>37</v>
      </c>
      <c r="C44" s="30" t="s">
        <v>39</v>
      </c>
      <c r="D44" s="31" t="s">
        <v>197</v>
      </c>
      <c r="E44" s="31" t="s">
        <v>160</v>
      </c>
      <c r="F44" s="57" t="s">
        <v>93</v>
      </c>
      <c r="G44" s="30" t="s">
        <v>314</v>
      </c>
      <c r="H44" s="30" t="s">
        <v>83</v>
      </c>
      <c r="I44" s="32" t="s">
        <v>92</v>
      </c>
      <c r="J44" s="33" t="s">
        <v>85</v>
      </c>
      <c r="K44" s="33" t="s">
        <v>85</v>
      </c>
      <c r="L44" s="46" t="s">
        <v>331</v>
      </c>
      <c r="M44" s="31" t="s">
        <v>357</v>
      </c>
      <c r="N44" s="32">
        <v>2</v>
      </c>
      <c r="O44" s="34">
        <v>3</v>
      </c>
      <c r="P44" s="34">
        <v>3</v>
      </c>
      <c r="Q44" s="34">
        <v>1</v>
      </c>
      <c r="R44" s="34">
        <v>5</v>
      </c>
      <c r="S44" s="34">
        <f t="shared" si="4"/>
        <v>2.4000000000000004</v>
      </c>
      <c r="T44" s="34">
        <v>3</v>
      </c>
      <c r="U44" s="34">
        <v>5</v>
      </c>
      <c r="V44" s="34">
        <f t="shared" si="5"/>
        <v>4.2</v>
      </c>
      <c r="W44" s="35">
        <f t="shared" si="6"/>
        <v>10.080000000000002</v>
      </c>
      <c r="X44" s="38" t="str">
        <f t="shared" si="0"/>
        <v>M</v>
      </c>
      <c r="Y44" s="44" t="s">
        <v>276</v>
      </c>
      <c r="Z44" s="36" t="s">
        <v>127</v>
      </c>
      <c r="AA44" s="34">
        <v>8</v>
      </c>
      <c r="AB44" s="34">
        <v>0</v>
      </c>
      <c r="AC44" s="34">
        <f t="shared" si="1"/>
        <v>8</v>
      </c>
      <c r="AD44" s="37">
        <f t="shared" si="2"/>
        <v>2.0800000000000018</v>
      </c>
      <c r="AE44" s="38" t="str">
        <f t="shared" si="3"/>
        <v>B</v>
      </c>
      <c r="AF44" s="39" t="s">
        <v>127</v>
      </c>
      <c r="AG44" s="39" t="s">
        <v>127</v>
      </c>
      <c r="AH44" s="39" t="s">
        <v>127</v>
      </c>
      <c r="AI44" s="39" t="s">
        <v>127</v>
      </c>
      <c r="AJ44" s="39" t="s">
        <v>127</v>
      </c>
      <c r="AK44" s="39" t="s">
        <v>127</v>
      </c>
      <c r="AL44" s="39" t="s">
        <v>127</v>
      </c>
      <c r="AM44" s="39" t="s">
        <v>127</v>
      </c>
      <c r="AN44" s="39" t="s">
        <v>127</v>
      </c>
      <c r="AO44" s="39" t="s">
        <v>127</v>
      </c>
      <c r="AP44" s="39" t="s">
        <v>127</v>
      </c>
      <c r="AQ44" s="39" t="s">
        <v>127</v>
      </c>
      <c r="AR44" s="39" t="s">
        <v>127</v>
      </c>
      <c r="AS44" s="39" t="s">
        <v>312</v>
      </c>
      <c r="AT44" s="39" t="s">
        <v>124</v>
      </c>
      <c r="AU44" s="39" t="s">
        <v>385</v>
      </c>
    </row>
    <row r="45" spans="1:47" ht="175.2" customHeight="1" x14ac:dyDescent="0.3">
      <c r="A45" s="28">
        <v>42</v>
      </c>
      <c r="B45" s="29" t="s">
        <v>37</v>
      </c>
      <c r="C45" s="30" t="s">
        <v>148</v>
      </c>
      <c r="D45" s="31" t="s">
        <v>197</v>
      </c>
      <c r="E45" s="31" t="s">
        <v>146</v>
      </c>
      <c r="F45" s="57" t="s">
        <v>85</v>
      </c>
      <c r="G45" s="30" t="s">
        <v>314</v>
      </c>
      <c r="H45" s="30" t="s">
        <v>93</v>
      </c>
      <c r="I45" s="32" t="s">
        <v>85</v>
      </c>
      <c r="J45" s="33" t="s">
        <v>85</v>
      </c>
      <c r="K45" s="33" t="s">
        <v>85</v>
      </c>
      <c r="L45" s="46" t="s">
        <v>248</v>
      </c>
      <c r="M45" s="31" t="s">
        <v>358</v>
      </c>
      <c r="N45" s="32">
        <v>4</v>
      </c>
      <c r="O45" s="34">
        <v>1</v>
      </c>
      <c r="P45" s="34">
        <v>3</v>
      </c>
      <c r="Q45" s="34">
        <v>1</v>
      </c>
      <c r="R45" s="34">
        <v>5</v>
      </c>
      <c r="S45" s="34">
        <f t="shared" si="4"/>
        <v>2.9000000000000004</v>
      </c>
      <c r="T45" s="34">
        <v>3</v>
      </c>
      <c r="U45" s="34">
        <v>5</v>
      </c>
      <c r="V45" s="34">
        <f t="shared" si="5"/>
        <v>4.2</v>
      </c>
      <c r="W45" s="35">
        <f t="shared" ref="W45:W69" si="7">S45*V45</f>
        <v>12.180000000000001</v>
      </c>
      <c r="X45" s="38" t="str">
        <f t="shared" si="0"/>
        <v>M</v>
      </c>
      <c r="Y45" s="44" t="s">
        <v>277</v>
      </c>
      <c r="Z45" s="36" t="s">
        <v>127</v>
      </c>
      <c r="AA45" s="34">
        <v>10</v>
      </c>
      <c r="AB45" s="34">
        <v>0</v>
      </c>
      <c r="AC45" s="34">
        <f t="shared" si="1"/>
        <v>10</v>
      </c>
      <c r="AD45" s="37">
        <f t="shared" si="2"/>
        <v>2.1800000000000015</v>
      </c>
      <c r="AE45" s="38" t="str">
        <f t="shared" si="3"/>
        <v>B</v>
      </c>
      <c r="AF45" s="39" t="s">
        <v>127</v>
      </c>
      <c r="AG45" s="39" t="s">
        <v>127</v>
      </c>
      <c r="AH45" s="39" t="s">
        <v>127</v>
      </c>
      <c r="AI45" s="39" t="s">
        <v>127</v>
      </c>
      <c r="AJ45" s="39" t="s">
        <v>127</v>
      </c>
      <c r="AK45" s="39" t="s">
        <v>127</v>
      </c>
      <c r="AL45" s="39" t="s">
        <v>127</v>
      </c>
      <c r="AM45" s="39" t="s">
        <v>127</v>
      </c>
      <c r="AN45" s="39" t="s">
        <v>127</v>
      </c>
      <c r="AO45" s="39" t="s">
        <v>127</v>
      </c>
      <c r="AP45" s="39" t="s">
        <v>127</v>
      </c>
      <c r="AQ45" s="39" t="s">
        <v>127</v>
      </c>
      <c r="AR45" s="39" t="s">
        <v>127</v>
      </c>
      <c r="AS45" s="39"/>
      <c r="AT45" s="39"/>
      <c r="AU45" s="39"/>
    </row>
    <row r="46" spans="1:47" ht="175.2" customHeight="1" x14ac:dyDescent="0.3">
      <c r="A46" s="28">
        <v>43</v>
      </c>
      <c r="B46" s="29" t="s">
        <v>149</v>
      </c>
      <c r="C46" s="30" t="s">
        <v>150</v>
      </c>
      <c r="D46" s="31" t="s">
        <v>197</v>
      </c>
      <c r="E46" s="31" t="s">
        <v>151</v>
      </c>
      <c r="F46" s="57" t="s">
        <v>85</v>
      </c>
      <c r="G46" s="30" t="s">
        <v>314</v>
      </c>
      <c r="H46" s="30" t="s">
        <v>85</v>
      </c>
      <c r="I46" s="32" t="s">
        <v>85</v>
      </c>
      <c r="J46" s="33" t="s">
        <v>85</v>
      </c>
      <c r="K46" s="33" t="s">
        <v>85</v>
      </c>
      <c r="L46" s="46" t="s">
        <v>248</v>
      </c>
      <c r="M46" s="31" t="s">
        <v>359</v>
      </c>
      <c r="N46" s="32">
        <v>5</v>
      </c>
      <c r="O46" s="34">
        <v>1</v>
      </c>
      <c r="P46" s="34">
        <v>3</v>
      </c>
      <c r="Q46" s="34">
        <v>1</v>
      </c>
      <c r="R46" s="34">
        <v>5</v>
      </c>
      <c r="S46" s="34">
        <f t="shared" si="4"/>
        <v>3.3</v>
      </c>
      <c r="T46" s="34">
        <v>3</v>
      </c>
      <c r="U46" s="34">
        <v>5</v>
      </c>
      <c r="V46" s="34">
        <f t="shared" si="5"/>
        <v>4.2</v>
      </c>
      <c r="W46" s="35">
        <f t="shared" si="7"/>
        <v>13.86</v>
      </c>
      <c r="X46" s="38" t="str">
        <f t="shared" si="0"/>
        <v>M</v>
      </c>
      <c r="Y46" s="44" t="s">
        <v>278</v>
      </c>
      <c r="Z46" s="36" t="s">
        <v>127</v>
      </c>
      <c r="AA46" s="34">
        <v>10</v>
      </c>
      <c r="AB46" s="34">
        <v>0</v>
      </c>
      <c r="AC46" s="34">
        <f t="shared" si="1"/>
        <v>10</v>
      </c>
      <c r="AD46" s="37">
        <f t="shared" si="2"/>
        <v>3.8599999999999994</v>
      </c>
      <c r="AE46" s="38" t="str">
        <f t="shared" si="3"/>
        <v>B</v>
      </c>
      <c r="AF46" s="39" t="s">
        <v>127</v>
      </c>
      <c r="AG46" s="39" t="s">
        <v>127</v>
      </c>
      <c r="AH46" s="39" t="s">
        <v>127</v>
      </c>
      <c r="AI46" s="39" t="s">
        <v>127</v>
      </c>
      <c r="AJ46" s="39" t="s">
        <v>127</v>
      </c>
      <c r="AK46" s="39" t="s">
        <v>127</v>
      </c>
      <c r="AL46" s="39" t="s">
        <v>127</v>
      </c>
      <c r="AM46" s="39" t="s">
        <v>127</v>
      </c>
      <c r="AN46" s="39" t="s">
        <v>127</v>
      </c>
      <c r="AO46" s="39" t="s">
        <v>127</v>
      </c>
      <c r="AP46" s="39" t="s">
        <v>127</v>
      </c>
      <c r="AQ46" s="39" t="s">
        <v>127</v>
      </c>
      <c r="AR46" s="39" t="s">
        <v>127</v>
      </c>
      <c r="AS46" s="39"/>
      <c r="AT46" s="39"/>
      <c r="AU46" s="39"/>
    </row>
    <row r="47" spans="1:47" ht="175.2" customHeight="1" x14ac:dyDescent="0.3">
      <c r="A47" s="28">
        <v>44</v>
      </c>
      <c r="B47" s="29" t="s">
        <v>149</v>
      </c>
      <c r="C47" s="30" t="s">
        <v>155</v>
      </c>
      <c r="D47" s="31" t="s">
        <v>197</v>
      </c>
      <c r="E47" s="31" t="s">
        <v>146</v>
      </c>
      <c r="F47" s="57" t="s">
        <v>85</v>
      </c>
      <c r="G47" s="30" t="s">
        <v>314</v>
      </c>
      <c r="H47" s="30" t="s">
        <v>93</v>
      </c>
      <c r="I47" s="32" t="s">
        <v>85</v>
      </c>
      <c r="J47" s="33" t="s">
        <v>85</v>
      </c>
      <c r="K47" s="33" t="s">
        <v>85</v>
      </c>
      <c r="L47" s="46" t="s">
        <v>248</v>
      </c>
      <c r="M47" s="31" t="s">
        <v>359</v>
      </c>
      <c r="N47" s="32">
        <v>1</v>
      </c>
      <c r="O47" s="34">
        <v>1</v>
      </c>
      <c r="P47" s="34">
        <v>3</v>
      </c>
      <c r="Q47" s="34">
        <v>1</v>
      </c>
      <c r="R47" s="34">
        <v>5</v>
      </c>
      <c r="S47" s="34">
        <f t="shared" si="4"/>
        <v>1.7</v>
      </c>
      <c r="T47" s="34">
        <v>3</v>
      </c>
      <c r="U47" s="34">
        <v>5</v>
      </c>
      <c r="V47" s="34">
        <f t="shared" si="5"/>
        <v>4.2</v>
      </c>
      <c r="W47" s="35">
        <f t="shared" si="7"/>
        <v>7.14</v>
      </c>
      <c r="X47" s="38" t="str">
        <f t="shared" si="0"/>
        <v>M</v>
      </c>
      <c r="Y47" s="44" t="s">
        <v>279</v>
      </c>
      <c r="Z47" s="36" t="s">
        <v>127</v>
      </c>
      <c r="AA47" s="34">
        <v>7</v>
      </c>
      <c r="AB47" s="34">
        <v>0</v>
      </c>
      <c r="AC47" s="34">
        <f t="shared" si="1"/>
        <v>7</v>
      </c>
      <c r="AD47" s="37">
        <f t="shared" si="2"/>
        <v>0.13999999999999968</v>
      </c>
      <c r="AE47" s="38" t="str">
        <f t="shared" si="3"/>
        <v>R</v>
      </c>
      <c r="AF47" s="39" t="s">
        <v>127</v>
      </c>
      <c r="AG47" s="39" t="s">
        <v>127</v>
      </c>
      <c r="AH47" s="39" t="s">
        <v>127</v>
      </c>
      <c r="AI47" s="39" t="s">
        <v>127</v>
      </c>
      <c r="AJ47" s="39" t="s">
        <v>127</v>
      </c>
      <c r="AK47" s="39" t="s">
        <v>127</v>
      </c>
      <c r="AL47" s="39" t="s">
        <v>127</v>
      </c>
      <c r="AM47" s="39" t="s">
        <v>127</v>
      </c>
      <c r="AN47" s="39" t="s">
        <v>127</v>
      </c>
      <c r="AO47" s="39" t="s">
        <v>127</v>
      </c>
      <c r="AP47" s="39" t="s">
        <v>127</v>
      </c>
      <c r="AQ47" s="39" t="s">
        <v>127</v>
      </c>
      <c r="AR47" s="39" t="s">
        <v>127</v>
      </c>
      <c r="AS47" s="39"/>
      <c r="AT47" s="39"/>
      <c r="AU47" s="39"/>
    </row>
    <row r="48" spans="1:47" ht="142.19999999999999" customHeight="1" x14ac:dyDescent="0.3">
      <c r="A48" s="28">
        <v>45</v>
      </c>
      <c r="B48" s="29" t="s">
        <v>37</v>
      </c>
      <c r="C48" s="30" t="s">
        <v>33</v>
      </c>
      <c r="D48" s="31" t="s">
        <v>213</v>
      </c>
      <c r="E48" s="31" t="s">
        <v>95</v>
      </c>
      <c r="F48" s="56" t="s">
        <v>85</v>
      </c>
      <c r="G48" s="32" t="s">
        <v>36</v>
      </c>
      <c r="H48" s="32" t="s">
        <v>83</v>
      </c>
      <c r="I48" s="33" t="s">
        <v>85</v>
      </c>
      <c r="J48" s="34" t="s">
        <v>83</v>
      </c>
      <c r="K48" s="33" t="s">
        <v>85</v>
      </c>
      <c r="L48" s="46" t="s">
        <v>360</v>
      </c>
      <c r="M48" s="51" t="s">
        <v>361</v>
      </c>
      <c r="N48" s="34">
        <v>3</v>
      </c>
      <c r="O48" s="34">
        <v>1</v>
      </c>
      <c r="P48" s="34">
        <v>3</v>
      </c>
      <c r="Q48" s="34">
        <v>1</v>
      </c>
      <c r="R48" s="34">
        <v>3</v>
      </c>
      <c r="S48" s="34">
        <f t="shared" si="4"/>
        <v>2.3000000000000003</v>
      </c>
      <c r="T48" s="34">
        <v>3</v>
      </c>
      <c r="U48" s="34">
        <v>5</v>
      </c>
      <c r="V48" s="34">
        <f t="shared" si="5"/>
        <v>4.2</v>
      </c>
      <c r="W48" s="35">
        <f t="shared" si="7"/>
        <v>9.6600000000000019</v>
      </c>
      <c r="X48" s="38" t="str">
        <f t="shared" si="0"/>
        <v>M</v>
      </c>
      <c r="Y48" s="44" t="s">
        <v>280</v>
      </c>
      <c r="Z48" s="36" t="s">
        <v>127</v>
      </c>
      <c r="AA48" s="34">
        <v>10</v>
      </c>
      <c r="AB48" s="34">
        <v>0</v>
      </c>
      <c r="AC48" s="34">
        <f t="shared" si="1"/>
        <v>10</v>
      </c>
      <c r="AD48" s="37">
        <f t="shared" si="2"/>
        <v>0.1</v>
      </c>
      <c r="AE48" s="38" t="str">
        <f t="shared" si="3"/>
        <v>R</v>
      </c>
      <c r="AF48" s="39" t="s">
        <v>127</v>
      </c>
      <c r="AG48" s="39" t="s">
        <v>127</v>
      </c>
      <c r="AH48" s="39" t="s">
        <v>127</v>
      </c>
      <c r="AI48" s="39" t="s">
        <v>127</v>
      </c>
      <c r="AJ48" s="39" t="s">
        <v>127</v>
      </c>
      <c r="AK48" s="39" t="s">
        <v>127</v>
      </c>
      <c r="AL48" s="39" t="s">
        <v>127</v>
      </c>
      <c r="AM48" s="39" t="s">
        <v>127</v>
      </c>
      <c r="AN48" s="39" t="s">
        <v>127</v>
      </c>
      <c r="AO48" s="39" t="s">
        <v>127</v>
      </c>
      <c r="AP48" s="39" t="s">
        <v>127</v>
      </c>
      <c r="AQ48" s="39" t="s">
        <v>127</v>
      </c>
      <c r="AR48" s="39" t="s">
        <v>127</v>
      </c>
      <c r="AS48" s="39"/>
      <c r="AT48" s="39"/>
      <c r="AU48" s="39"/>
    </row>
    <row r="49" spans="1:47" ht="183.45" customHeight="1" x14ac:dyDescent="0.3">
      <c r="A49" s="28">
        <v>46</v>
      </c>
      <c r="B49" s="35" t="s">
        <v>241</v>
      </c>
      <c r="C49" s="30" t="s">
        <v>242</v>
      </c>
      <c r="D49" s="31" t="s">
        <v>168</v>
      </c>
      <c r="E49" s="31" t="s">
        <v>103</v>
      </c>
      <c r="F49" s="57" t="s">
        <v>93</v>
      </c>
      <c r="G49" s="30" t="s">
        <v>314</v>
      </c>
      <c r="H49" s="30" t="s">
        <v>93</v>
      </c>
      <c r="I49" s="32" t="s">
        <v>92</v>
      </c>
      <c r="J49" s="33" t="s">
        <v>85</v>
      </c>
      <c r="K49" s="33" t="s">
        <v>85</v>
      </c>
      <c r="L49" s="46" t="s">
        <v>248</v>
      </c>
      <c r="M49" s="44" t="s">
        <v>362</v>
      </c>
      <c r="N49" s="41">
        <v>1</v>
      </c>
      <c r="O49" s="34">
        <v>1</v>
      </c>
      <c r="P49" s="34">
        <v>3</v>
      </c>
      <c r="Q49" s="34">
        <v>1</v>
      </c>
      <c r="R49" s="34">
        <v>5</v>
      </c>
      <c r="S49" s="34">
        <f t="shared" si="4"/>
        <v>1.7</v>
      </c>
      <c r="T49" s="34">
        <v>3</v>
      </c>
      <c r="U49" s="34">
        <v>5</v>
      </c>
      <c r="V49" s="34">
        <f t="shared" si="5"/>
        <v>4.2</v>
      </c>
      <c r="W49" s="35">
        <f t="shared" si="7"/>
        <v>7.14</v>
      </c>
      <c r="X49" s="38" t="str">
        <f t="shared" si="0"/>
        <v>M</v>
      </c>
      <c r="Y49" s="44" t="s">
        <v>281</v>
      </c>
      <c r="Z49" s="36" t="s">
        <v>127</v>
      </c>
      <c r="AA49" s="34">
        <v>9</v>
      </c>
      <c r="AB49" s="34">
        <v>0</v>
      </c>
      <c r="AC49" s="34">
        <f>AA49-AB49</f>
        <v>9</v>
      </c>
      <c r="AD49" s="37">
        <f>IF(W49-AC49&gt;0.1,W49-AC49,IF(W49-AC49&lt;=0.1,0.1))</f>
        <v>0.1</v>
      </c>
      <c r="AE49" s="38" t="str">
        <f t="shared" si="3"/>
        <v>R</v>
      </c>
      <c r="AF49" s="39" t="s">
        <v>127</v>
      </c>
      <c r="AG49" s="39" t="s">
        <v>127</v>
      </c>
      <c r="AH49" s="39" t="s">
        <v>127</v>
      </c>
      <c r="AI49" s="39" t="s">
        <v>127</v>
      </c>
      <c r="AJ49" s="39" t="s">
        <v>127</v>
      </c>
      <c r="AK49" s="39" t="s">
        <v>127</v>
      </c>
      <c r="AL49" s="39" t="s">
        <v>127</v>
      </c>
      <c r="AM49" s="39" t="s">
        <v>127</v>
      </c>
      <c r="AN49" s="39" t="s">
        <v>127</v>
      </c>
      <c r="AO49" s="39" t="s">
        <v>127</v>
      </c>
      <c r="AP49" s="39" t="s">
        <v>127</v>
      </c>
      <c r="AQ49" s="39" t="s">
        <v>127</v>
      </c>
      <c r="AR49" s="39" t="s">
        <v>127</v>
      </c>
      <c r="AS49" s="39" t="s">
        <v>394</v>
      </c>
      <c r="AT49" s="39" t="s">
        <v>124</v>
      </c>
      <c r="AU49" s="39" t="s">
        <v>385</v>
      </c>
    </row>
    <row r="50" spans="1:47" ht="193.2" customHeight="1" x14ac:dyDescent="0.3">
      <c r="A50" s="28">
        <v>47</v>
      </c>
      <c r="B50" s="35" t="s">
        <v>241</v>
      </c>
      <c r="C50" s="30" t="s">
        <v>61</v>
      </c>
      <c r="D50" s="31" t="s">
        <v>204</v>
      </c>
      <c r="E50" s="31" t="s">
        <v>104</v>
      </c>
      <c r="F50" s="57" t="s">
        <v>93</v>
      </c>
      <c r="G50" s="30" t="s">
        <v>314</v>
      </c>
      <c r="H50" s="30" t="s">
        <v>93</v>
      </c>
      <c r="I50" s="32" t="s">
        <v>92</v>
      </c>
      <c r="J50" s="33" t="s">
        <v>85</v>
      </c>
      <c r="K50" s="33" t="s">
        <v>85</v>
      </c>
      <c r="L50" s="46" t="s">
        <v>248</v>
      </c>
      <c r="M50" s="44" t="s">
        <v>363</v>
      </c>
      <c r="N50" s="41">
        <v>1</v>
      </c>
      <c r="O50" s="34">
        <v>1</v>
      </c>
      <c r="P50" s="34">
        <v>3</v>
      </c>
      <c r="Q50" s="34">
        <v>1</v>
      </c>
      <c r="R50" s="34">
        <v>5</v>
      </c>
      <c r="S50" s="34">
        <f t="shared" si="4"/>
        <v>1.7</v>
      </c>
      <c r="T50" s="34">
        <v>3</v>
      </c>
      <c r="U50" s="34">
        <v>5</v>
      </c>
      <c r="V50" s="34">
        <f t="shared" si="5"/>
        <v>4.2</v>
      </c>
      <c r="W50" s="35">
        <f t="shared" si="7"/>
        <v>7.14</v>
      </c>
      <c r="X50" s="38" t="str">
        <f t="shared" si="0"/>
        <v>M</v>
      </c>
      <c r="Y50" s="44" t="s">
        <v>282</v>
      </c>
      <c r="Z50" s="36" t="s">
        <v>127</v>
      </c>
      <c r="AA50" s="34">
        <v>9</v>
      </c>
      <c r="AB50" s="34">
        <v>0</v>
      </c>
      <c r="AC50" s="34">
        <f>AA50-AB50</f>
        <v>9</v>
      </c>
      <c r="AD50" s="37">
        <f>IF(W50-AC50&gt;0.1,W50-AC50,IF(W50-AC50&lt;=0.1,0.1))</f>
        <v>0.1</v>
      </c>
      <c r="AE50" s="38" t="str">
        <f t="shared" si="3"/>
        <v>R</v>
      </c>
      <c r="AF50" s="39" t="s">
        <v>127</v>
      </c>
      <c r="AG50" s="39" t="s">
        <v>127</v>
      </c>
      <c r="AH50" s="39" t="s">
        <v>127</v>
      </c>
      <c r="AI50" s="39" t="s">
        <v>127</v>
      </c>
      <c r="AJ50" s="39" t="s">
        <v>127</v>
      </c>
      <c r="AK50" s="39" t="s">
        <v>127</v>
      </c>
      <c r="AL50" s="39" t="s">
        <v>127</v>
      </c>
      <c r="AM50" s="39" t="s">
        <v>127</v>
      </c>
      <c r="AN50" s="39" t="s">
        <v>127</v>
      </c>
      <c r="AO50" s="39" t="s">
        <v>127</v>
      </c>
      <c r="AP50" s="39" t="s">
        <v>127</v>
      </c>
      <c r="AQ50" s="39" t="s">
        <v>127</v>
      </c>
      <c r="AR50" s="39" t="s">
        <v>127</v>
      </c>
      <c r="AS50" s="39"/>
      <c r="AT50" s="39"/>
      <c r="AU50" s="39"/>
    </row>
    <row r="51" spans="1:47" ht="196.2" customHeight="1" x14ac:dyDescent="0.3">
      <c r="A51" s="28">
        <v>48</v>
      </c>
      <c r="B51" s="35" t="s">
        <v>243</v>
      </c>
      <c r="C51" s="30" t="s">
        <v>82</v>
      </c>
      <c r="D51" s="31" t="s">
        <v>210</v>
      </c>
      <c r="E51" s="31" t="s">
        <v>156</v>
      </c>
      <c r="F51" s="57" t="s">
        <v>85</v>
      </c>
      <c r="G51" s="30" t="s">
        <v>314</v>
      </c>
      <c r="H51" s="30" t="s">
        <v>93</v>
      </c>
      <c r="I51" s="32" t="s">
        <v>92</v>
      </c>
      <c r="J51" s="33" t="s">
        <v>85</v>
      </c>
      <c r="K51" s="33" t="s">
        <v>85</v>
      </c>
      <c r="L51" s="46" t="s">
        <v>248</v>
      </c>
      <c r="M51" s="46" t="s">
        <v>364</v>
      </c>
      <c r="N51" s="41">
        <v>1</v>
      </c>
      <c r="O51" s="34">
        <v>2</v>
      </c>
      <c r="P51" s="34">
        <v>3</v>
      </c>
      <c r="Q51" s="34">
        <v>1</v>
      </c>
      <c r="R51" s="34">
        <v>5</v>
      </c>
      <c r="S51" s="34">
        <f t="shared" si="4"/>
        <v>1.8499999999999999</v>
      </c>
      <c r="T51" s="34">
        <v>3</v>
      </c>
      <c r="U51" s="34">
        <v>5</v>
      </c>
      <c r="V51" s="34">
        <f t="shared" si="5"/>
        <v>4.2</v>
      </c>
      <c r="W51" s="35">
        <f t="shared" si="7"/>
        <v>7.77</v>
      </c>
      <c r="X51" s="38" t="str">
        <f t="shared" si="0"/>
        <v>M</v>
      </c>
      <c r="Y51" s="44" t="s">
        <v>283</v>
      </c>
      <c r="Z51" s="36" t="s">
        <v>127</v>
      </c>
      <c r="AA51" s="34">
        <v>9</v>
      </c>
      <c r="AB51" s="34">
        <v>0</v>
      </c>
      <c r="AC51" s="34">
        <f>AA51-AB51</f>
        <v>9</v>
      </c>
      <c r="AD51" s="37">
        <f>IF(W51-AC51&gt;0.1,W51-AC51,IF(W51-AC51&lt;=0.1,0.1))</f>
        <v>0.1</v>
      </c>
      <c r="AE51" s="38" t="str">
        <f t="shared" si="3"/>
        <v>R</v>
      </c>
      <c r="AF51" s="42" t="s">
        <v>127</v>
      </c>
      <c r="AG51" s="42" t="s">
        <v>127</v>
      </c>
      <c r="AH51" s="39" t="s">
        <v>127</v>
      </c>
      <c r="AI51" s="39" t="s">
        <v>127</v>
      </c>
      <c r="AJ51" s="42" t="s">
        <v>127</v>
      </c>
      <c r="AK51" s="42" t="s">
        <v>127</v>
      </c>
      <c r="AL51" s="42" t="s">
        <v>127</v>
      </c>
      <c r="AM51" s="42" t="s">
        <v>127</v>
      </c>
      <c r="AN51" s="42" t="s">
        <v>127</v>
      </c>
      <c r="AO51" s="42" t="s">
        <v>127</v>
      </c>
      <c r="AP51" s="42" t="s">
        <v>127</v>
      </c>
      <c r="AQ51" s="42" t="s">
        <v>127</v>
      </c>
      <c r="AR51" s="42" t="s">
        <v>127</v>
      </c>
      <c r="AS51" s="39" t="s">
        <v>219</v>
      </c>
      <c r="AT51" s="39" t="s">
        <v>124</v>
      </c>
      <c r="AU51" s="39" t="s">
        <v>385</v>
      </c>
    </row>
    <row r="52" spans="1:47" ht="202.2" customHeight="1" x14ac:dyDescent="0.3">
      <c r="A52" s="28">
        <v>49</v>
      </c>
      <c r="B52" s="29" t="s">
        <v>62</v>
      </c>
      <c r="C52" s="30" t="s">
        <v>244</v>
      </c>
      <c r="D52" s="31" t="s">
        <v>201</v>
      </c>
      <c r="E52" s="43" t="s">
        <v>105</v>
      </c>
      <c r="F52" s="57" t="s">
        <v>93</v>
      </c>
      <c r="G52" s="30" t="s">
        <v>314</v>
      </c>
      <c r="H52" s="30" t="s">
        <v>93</v>
      </c>
      <c r="I52" s="32" t="s">
        <v>92</v>
      </c>
      <c r="J52" s="33" t="s">
        <v>85</v>
      </c>
      <c r="K52" s="33" t="s">
        <v>85</v>
      </c>
      <c r="L52" s="46" t="s">
        <v>248</v>
      </c>
      <c r="M52" s="46" t="s">
        <v>365</v>
      </c>
      <c r="N52" s="50">
        <v>1</v>
      </c>
      <c r="O52" s="34">
        <v>1</v>
      </c>
      <c r="P52" s="34">
        <v>3</v>
      </c>
      <c r="Q52" s="34">
        <v>1</v>
      </c>
      <c r="R52" s="34">
        <v>5</v>
      </c>
      <c r="S52" s="34">
        <f t="shared" si="4"/>
        <v>1.7</v>
      </c>
      <c r="T52" s="34">
        <v>3</v>
      </c>
      <c r="U52" s="34">
        <v>5</v>
      </c>
      <c r="V52" s="34">
        <f t="shared" si="5"/>
        <v>4.2</v>
      </c>
      <c r="W52" s="35">
        <f t="shared" si="7"/>
        <v>7.14</v>
      </c>
      <c r="X52" s="38" t="str">
        <f t="shared" si="0"/>
        <v>M</v>
      </c>
      <c r="Y52" s="44" t="s">
        <v>284</v>
      </c>
      <c r="Z52" s="36" t="s">
        <v>127</v>
      </c>
      <c r="AA52" s="34">
        <v>9</v>
      </c>
      <c r="AB52" s="34">
        <v>0</v>
      </c>
      <c r="AC52" s="34">
        <f t="shared" si="1"/>
        <v>9</v>
      </c>
      <c r="AD52" s="37">
        <f t="shared" si="2"/>
        <v>0.1</v>
      </c>
      <c r="AE52" s="38" t="str">
        <f t="shared" si="3"/>
        <v>R</v>
      </c>
      <c r="AF52" s="39" t="s">
        <v>127</v>
      </c>
      <c r="AG52" s="39" t="s">
        <v>127</v>
      </c>
      <c r="AH52" s="39" t="s">
        <v>127</v>
      </c>
      <c r="AI52" s="39" t="s">
        <v>127</v>
      </c>
      <c r="AJ52" s="39" t="s">
        <v>127</v>
      </c>
      <c r="AK52" s="39" t="s">
        <v>127</v>
      </c>
      <c r="AL52" s="39" t="s">
        <v>127</v>
      </c>
      <c r="AM52" s="39" t="s">
        <v>127</v>
      </c>
      <c r="AN52" s="39" t="s">
        <v>127</v>
      </c>
      <c r="AO52" s="39" t="s">
        <v>127</v>
      </c>
      <c r="AP52" s="39" t="s">
        <v>127</v>
      </c>
      <c r="AQ52" s="39" t="s">
        <v>127</v>
      </c>
      <c r="AR52" s="39" t="s">
        <v>127</v>
      </c>
      <c r="AS52" s="39" t="s">
        <v>117</v>
      </c>
      <c r="AT52" s="39" t="s">
        <v>124</v>
      </c>
      <c r="AU52" s="39" t="s">
        <v>168</v>
      </c>
    </row>
    <row r="53" spans="1:47" ht="138" customHeight="1" x14ac:dyDescent="0.3">
      <c r="A53" s="28">
        <v>50</v>
      </c>
      <c r="B53" s="29" t="s">
        <v>245</v>
      </c>
      <c r="C53" s="30" t="s">
        <v>72</v>
      </c>
      <c r="D53" s="43" t="s">
        <v>86</v>
      </c>
      <c r="E53" s="43" t="s">
        <v>87</v>
      </c>
      <c r="F53" s="56" t="s">
        <v>83</v>
      </c>
      <c r="G53" s="32" t="s">
        <v>83</v>
      </c>
      <c r="H53" s="32" t="s">
        <v>83</v>
      </c>
      <c r="I53" s="33" t="s">
        <v>85</v>
      </c>
      <c r="J53" s="34" t="s">
        <v>85</v>
      </c>
      <c r="K53" s="33" t="s">
        <v>85</v>
      </c>
      <c r="L53" s="46" t="s">
        <v>248</v>
      </c>
      <c r="M53" s="40" t="s">
        <v>366</v>
      </c>
      <c r="N53" s="34">
        <v>2</v>
      </c>
      <c r="O53" s="34">
        <v>4</v>
      </c>
      <c r="P53" s="34">
        <v>3</v>
      </c>
      <c r="Q53" s="34">
        <v>1</v>
      </c>
      <c r="R53" s="34">
        <v>1</v>
      </c>
      <c r="S53" s="34">
        <f t="shared" si="4"/>
        <v>2.15</v>
      </c>
      <c r="T53" s="34">
        <v>4</v>
      </c>
      <c r="U53" s="34">
        <v>3</v>
      </c>
      <c r="V53" s="34">
        <f t="shared" si="5"/>
        <v>3.4</v>
      </c>
      <c r="W53" s="35">
        <f t="shared" si="7"/>
        <v>7.31</v>
      </c>
      <c r="X53" s="38" t="str">
        <f t="shared" si="0"/>
        <v>M</v>
      </c>
      <c r="Y53" s="44" t="s">
        <v>285</v>
      </c>
      <c r="Z53" s="36" t="s">
        <v>127</v>
      </c>
      <c r="AA53" s="34">
        <v>10</v>
      </c>
      <c r="AB53" s="34">
        <v>0</v>
      </c>
      <c r="AC53" s="34">
        <f t="shared" si="1"/>
        <v>10</v>
      </c>
      <c r="AD53" s="37">
        <f t="shared" si="2"/>
        <v>0.1</v>
      </c>
      <c r="AE53" s="38" t="str">
        <f t="shared" si="3"/>
        <v>R</v>
      </c>
      <c r="AF53" s="39" t="s">
        <v>127</v>
      </c>
      <c r="AG53" s="39" t="s">
        <v>127</v>
      </c>
      <c r="AH53" s="39" t="s">
        <v>127</v>
      </c>
      <c r="AI53" s="39" t="s">
        <v>127</v>
      </c>
      <c r="AJ53" s="39" t="s">
        <v>127</v>
      </c>
      <c r="AK53" s="39" t="s">
        <v>127</v>
      </c>
      <c r="AL53" s="39" t="s">
        <v>127</v>
      </c>
      <c r="AM53" s="39" t="s">
        <v>127</v>
      </c>
      <c r="AN53" s="39" t="s">
        <v>127</v>
      </c>
      <c r="AO53" s="39" t="s">
        <v>127</v>
      </c>
      <c r="AP53" s="39" t="s">
        <v>127</v>
      </c>
      <c r="AQ53" s="39" t="s">
        <v>127</v>
      </c>
      <c r="AR53" s="39" t="s">
        <v>127</v>
      </c>
      <c r="AS53" s="39" t="s">
        <v>220</v>
      </c>
      <c r="AT53" s="39" t="s">
        <v>124</v>
      </c>
      <c r="AU53" s="39" t="s">
        <v>384</v>
      </c>
    </row>
    <row r="54" spans="1:47" ht="205.8" customHeight="1" x14ac:dyDescent="0.3">
      <c r="A54" s="28">
        <v>51</v>
      </c>
      <c r="B54" s="29" t="s">
        <v>245</v>
      </c>
      <c r="C54" s="30" t="s">
        <v>122</v>
      </c>
      <c r="D54" s="43" t="s">
        <v>86</v>
      </c>
      <c r="E54" s="43" t="s">
        <v>87</v>
      </c>
      <c r="F54" s="56" t="s">
        <v>83</v>
      </c>
      <c r="G54" s="32" t="s">
        <v>83</v>
      </c>
      <c r="H54" s="32" t="s">
        <v>83</v>
      </c>
      <c r="I54" s="33" t="s">
        <v>85</v>
      </c>
      <c r="J54" s="34" t="s">
        <v>85</v>
      </c>
      <c r="K54" s="33" t="s">
        <v>85</v>
      </c>
      <c r="L54" s="46" t="s">
        <v>248</v>
      </c>
      <c r="M54" s="40" t="s">
        <v>367</v>
      </c>
      <c r="N54" s="34">
        <v>1</v>
      </c>
      <c r="O54" s="34">
        <v>5</v>
      </c>
      <c r="P54" s="34">
        <v>3</v>
      </c>
      <c r="Q54" s="34">
        <v>1</v>
      </c>
      <c r="R54" s="34">
        <v>1</v>
      </c>
      <c r="S54" s="34">
        <f t="shared" si="4"/>
        <v>1.9</v>
      </c>
      <c r="T54" s="34">
        <v>5</v>
      </c>
      <c r="U54" s="34">
        <v>5</v>
      </c>
      <c r="V54" s="34">
        <f t="shared" si="5"/>
        <v>5</v>
      </c>
      <c r="W54" s="35">
        <f t="shared" si="7"/>
        <v>9.5</v>
      </c>
      <c r="X54" s="38" t="str">
        <f t="shared" si="0"/>
        <v>M</v>
      </c>
      <c r="Y54" s="44" t="s">
        <v>286</v>
      </c>
      <c r="Z54" s="36" t="s">
        <v>127</v>
      </c>
      <c r="AA54" s="34">
        <v>10</v>
      </c>
      <c r="AB54" s="34">
        <v>0</v>
      </c>
      <c r="AC54" s="34">
        <f t="shared" si="1"/>
        <v>10</v>
      </c>
      <c r="AD54" s="37">
        <f t="shared" si="2"/>
        <v>0.1</v>
      </c>
      <c r="AE54" s="38" t="str">
        <f t="shared" si="3"/>
        <v>R</v>
      </c>
      <c r="AF54" s="39" t="s">
        <v>127</v>
      </c>
      <c r="AG54" s="39" t="s">
        <v>127</v>
      </c>
      <c r="AH54" s="39" t="s">
        <v>127</v>
      </c>
      <c r="AI54" s="39" t="s">
        <v>127</v>
      </c>
      <c r="AJ54" s="39" t="s">
        <v>127</v>
      </c>
      <c r="AK54" s="39" t="s">
        <v>127</v>
      </c>
      <c r="AL54" s="39" t="s">
        <v>127</v>
      </c>
      <c r="AM54" s="39" t="s">
        <v>127</v>
      </c>
      <c r="AN54" s="39" t="s">
        <v>127</v>
      </c>
      <c r="AO54" s="39" t="s">
        <v>127</v>
      </c>
      <c r="AP54" s="39" t="s">
        <v>127</v>
      </c>
      <c r="AQ54" s="39" t="s">
        <v>127</v>
      </c>
      <c r="AR54" s="39" t="s">
        <v>127</v>
      </c>
      <c r="AS54" s="39"/>
      <c r="AT54" s="39"/>
      <c r="AU54" s="39"/>
    </row>
    <row r="55" spans="1:47" ht="232.8" customHeight="1" x14ac:dyDescent="0.3">
      <c r="A55" s="28">
        <v>52</v>
      </c>
      <c r="B55" s="29" t="s">
        <v>245</v>
      </c>
      <c r="C55" s="30" t="s">
        <v>123</v>
      </c>
      <c r="D55" s="43" t="s">
        <v>86</v>
      </c>
      <c r="E55" s="43" t="s">
        <v>87</v>
      </c>
      <c r="F55" s="56" t="s">
        <v>83</v>
      </c>
      <c r="G55" s="32" t="s">
        <v>83</v>
      </c>
      <c r="H55" s="32" t="s">
        <v>83</v>
      </c>
      <c r="I55" s="33" t="s">
        <v>85</v>
      </c>
      <c r="J55" s="34" t="s">
        <v>85</v>
      </c>
      <c r="K55" s="33" t="s">
        <v>85</v>
      </c>
      <c r="L55" s="46" t="s">
        <v>248</v>
      </c>
      <c r="M55" s="40" t="s">
        <v>367</v>
      </c>
      <c r="N55" s="34">
        <v>1</v>
      </c>
      <c r="O55" s="34">
        <v>5</v>
      </c>
      <c r="P55" s="34">
        <v>3</v>
      </c>
      <c r="Q55" s="34">
        <v>1</v>
      </c>
      <c r="R55" s="34">
        <v>1</v>
      </c>
      <c r="S55" s="34">
        <f t="shared" si="4"/>
        <v>1.9</v>
      </c>
      <c r="T55" s="34">
        <v>5</v>
      </c>
      <c r="U55" s="34">
        <v>5</v>
      </c>
      <c r="V55" s="34">
        <f t="shared" si="5"/>
        <v>5</v>
      </c>
      <c r="W55" s="35">
        <f t="shared" si="7"/>
        <v>9.5</v>
      </c>
      <c r="X55" s="38" t="str">
        <f t="shared" si="0"/>
        <v>M</v>
      </c>
      <c r="Y55" s="44" t="s">
        <v>286</v>
      </c>
      <c r="Z55" s="36" t="s">
        <v>127</v>
      </c>
      <c r="AA55" s="34">
        <v>10</v>
      </c>
      <c r="AB55" s="34">
        <v>0</v>
      </c>
      <c r="AC55" s="34">
        <f t="shared" si="1"/>
        <v>10</v>
      </c>
      <c r="AD55" s="37">
        <f t="shared" si="2"/>
        <v>0.1</v>
      </c>
      <c r="AE55" s="38" t="str">
        <f t="shared" si="3"/>
        <v>R</v>
      </c>
      <c r="AF55" s="39" t="s">
        <v>127</v>
      </c>
      <c r="AG55" s="39" t="s">
        <v>127</v>
      </c>
      <c r="AH55" s="39" t="s">
        <v>127</v>
      </c>
      <c r="AI55" s="39" t="s">
        <v>127</v>
      </c>
      <c r="AJ55" s="39" t="s">
        <v>127</v>
      </c>
      <c r="AK55" s="39" t="s">
        <v>127</v>
      </c>
      <c r="AL55" s="39" t="s">
        <v>127</v>
      </c>
      <c r="AM55" s="39" t="s">
        <v>127</v>
      </c>
      <c r="AN55" s="39" t="s">
        <v>127</v>
      </c>
      <c r="AO55" s="39" t="s">
        <v>127</v>
      </c>
      <c r="AP55" s="39" t="s">
        <v>127</v>
      </c>
      <c r="AQ55" s="39" t="s">
        <v>127</v>
      </c>
      <c r="AR55" s="39" t="s">
        <v>127</v>
      </c>
      <c r="AS55" s="39"/>
      <c r="AT55" s="39"/>
      <c r="AU55" s="39"/>
    </row>
    <row r="56" spans="1:47" ht="184.2" customHeight="1" x14ac:dyDescent="0.3">
      <c r="A56" s="28">
        <v>53</v>
      </c>
      <c r="B56" s="29" t="s">
        <v>245</v>
      </c>
      <c r="C56" s="30" t="s">
        <v>120</v>
      </c>
      <c r="D56" s="43" t="s">
        <v>121</v>
      </c>
      <c r="E56" s="43" t="s">
        <v>87</v>
      </c>
      <c r="F56" s="56" t="s">
        <v>83</v>
      </c>
      <c r="G56" s="32" t="s">
        <v>83</v>
      </c>
      <c r="H56" s="32" t="s">
        <v>83</v>
      </c>
      <c r="I56" s="33" t="s">
        <v>85</v>
      </c>
      <c r="J56" s="34" t="s">
        <v>85</v>
      </c>
      <c r="K56" s="33" t="s">
        <v>85</v>
      </c>
      <c r="L56" s="46" t="s">
        <v>248</v>
      </c>
      <c r="M56" s="40" t="s">
        <v>367</v>
      </c>
      <c r="N56" s="34">
        <v>1</v>
      </c>
      <c r="O56" s="34">
        <v>2</v>
      </c>
      <c r="P56" s="34">
        <v>3</v>
      </c>
      <c r="Q56" s="34">
        <v>1</v>
      </c>
      <c r="R56" s="34">
        <v>1</v>
      </c>
      <c r="S56" s="34">
        <f t="shared" si="4"/>
        <v>1.45</v>
      </c>
      <c r="T56" s="34">
        <v>5</v>
      </c>
      <c r="U56" s="34">
        <v>5</v>
      </c>
      <c r="V56" s="34">
        <f t="shared" si="5"/>
        <v>5</v>
      </c>
      <c r="W56" s="35">
        <f t="shared" si="7"/>
        <v>7.25</v>
      </c>
      <c r="X56" s="38" t="str">
        <f t="shared" si="0"/>
        <v>M</v>
      </c>
      <c r="Y56" s="44" t="s">
        <v>287</v>
      </c>
      <c r="Z56" s="36" t="s">
        <v>127</v>
      </c>
      <c r="AA56" s="34">
        <v>10</v>
      </c>
      <c r="AB56" s="34">
        <v>0</v>
      </c>
      <c r="AC56" s="34">
        <f t="shared" si="1"/>
        <v>10</v>
      </c>
      <c r="AD56" s="37">
        <f t="shared" si="2"/>
        <v>0.1</v>
      </c>
      <c r="AE56" s="38" t="str">
        <f t="shared" si="3"/>
        <v>R</v>
      </c>
      <c r="AF56" s="39" t="s">
        <v>127</v>
      </c>
      <c r="AG56" s="39" t="s">
        <v>127</v>
      </c>
      <c r="AH56" s="39" t="s">
        <v>127</v>
      </c>
      <c r="AI56" s="39" t="s">
        <v>127</v>
      </c>
      <c r="AJ56" s="39" t="s">
        <v>127</v>
      </c>
      <c r="AK56" s="39" t="s">
        <v>127</v>
      </c>
      <c r="AL56" s="39" t="s">
        <v>127</v>
      </c>
      <c r="AM56" s="39" t="s">
        <v>127</v>
      </c>
      <c r="AN56" s="39" t="s">
        <v>127</v>
      </c>
      <c r="AO56" s="39" t="s">
        <v>127</v>
      </c>
      <c r="AP56" s="39" t="s">
        <v>127</v>
      </c>
      <c r="AQ56" s="39" t="s">
        <v>127</v>
      </c>
      <c r="AR56" s="39" t="s">
        <v>127</v>
      </c>
      <c r="AS56" s="39"/>
      <c r="AT56" s="39"/>
      <c r="AU56" s="39"/>
    </row>
    <row r="57" spans="1:47" ht="213" customHeight="1" x14ac:dyDescent="0.3">
      <c r="A57" s="28">
        <v>54</v>
      </c>
      <c r="B57" s="29" t="s">
        <v>175</v>
      </c>
      <c r="C57" s="30" t="s">
        <v>152</v>
      </c>
      <c r="D57" s="31" t="s">
        <v>189</v>
      </c>
      <c r="E57" s="31" t="s">
        <v>161</v>
      </c>
      <c r="F57" s="56" t="s">
        <v>85</v>
      </c>
      <c r="G57" s="32" t="s">
        <v>314</v>
      </c>
      <c r="H57" s="32" t="s">
        <v>85</v>
      </c>
      <c r="I57" s="33" t="s">
        <v>85</v>
      </c>
      <c r="J57" s="34" t="s">
        <v>85</v>
      </c>
      <c r="K57" s="33" t="s">
        <v>85</v>
      </c>
      <c r="L57" s="46" t="s">
        <v>248</v>
      </c>
      <c r="M57" s="51" t="s">
        <v>162</v>
      </c>
      <c r="N57" s="34">
        <v>2</v>
      </c>
      <c r="O57" s="34">
        <v>3</v>
      </c>
      <c r="P57" s="34">
        <v>3</v>
      </c>
      <c r="Q57" s="34">
        <v>1</v>
      </c>
      <c r="R57" s="34">
        <v>5</v>
      </c>
      <c r="S57" s="34">
        <f t="shared" si="4"/>
        <v>2.4000000000000004</v>
      </c>
      <c r="T57" s="34">
        <v>4</v>
      </c>
      <c r="U57" s="34">
        <v>5</v>
      </c>
      <c r="V57" s="34">
        <f t="shared" si="5"/>
        <v>4.5999999999999996</v>
      </c>
      <c r="W57" s="35">
        <f t="shared" si="7"/>
        <v>11.040000000000001</v>
      </c>
      <c r="X57" s="38" t="str">
        <f t="shared" si="0"/>
        <v>M</v>
      </c>
      <c r="Y57" s="44" t="s">
        <v>288</v>
      </c>
      <c r="Z57" s="36" t="s">
        <v>127</v>
      </c>
      <c r="AA57" s="34">
        <v>10</v>
      </c>
      <c r="AB57" s="34">
        <v>0</v>
      </c>
      <c r="AC57" s="34">
        <f>AA57-AB57</f>
        <v>10</v>
      </c>
      <c r="AD57" s="37">
        <f>IF(W57-AC57&gt;0.1,W57-AC57,IF(W57-AC57&lt;=0.1,0.1))</f>
        <v>1.0400000000000009</v>
      </c>
      <c r="AE57" s="38" t="str">
        <f t="shared" si="3"/>
        <v>R</v>
      </c>
      <c r="AF57" s="39" t="s">
        <v>127</v>
      </c>
      <c r="AG57" s="39" t="s">
        <v>127</v>
      </c>
      <c r="AH57" s="39" t="s">
        <v>127</v>
      </c>
      <c r="AI57" s="39" t="s">
        <v>127</v>
      </c>
      <c r="AJ57" s="39" t="s">
        <v>127</v>
      </c>
      <c r="AK57" s="39" t="s">
        <v>127</v>
      </c>
      <c r="AL57" s="39" t="s">
        <v>127</v>
      </c>
      <c r="AM57" s="39" t="s">
        <v>127</v>
      </c>
      <c r="AN57" s="39" t="s">
        <v>127</v>
      </c>
      <c r="AO57" s="39" t="s">
        <v>127</v>
      </c>
      <c r="AP57" s="39" t="s">
        <v>127</v>
      </c>
      <c r="AQ57" s="39" t="s">
        <v>127</v>
      </c>
      <c r="AR57" s="39" t="s">
        <v>127</v>
      </c>
      <c r="AS57" s="58"/>
      <c r="AT57" s="58"/>
      <c r="AU57" s="39"/>
    </row>
    <row r="58" spans="1:47" ht="249" customHeight="1" x14ac:dyDescent="0.3">
      <c r="A58" s="28">
        <v>55</v>
      </c>
      <c r="B58" s="29" t="s">
        <v>63</v>
      </c>
      <c r="C58" s="30" t="s">
        <v>30</v>
      </c>
      <c r="D58" s="43" t="s">
        <v>102</v>
      </c>
      <c r="E58" s="43" t="s">
        <v>96</v>
      </c>
      <c r="F58" s="57" t="s">
        <v>83</v>
      </c>
      <c r="G58" s="30" t="s">
        <v>83</v>
      </c>
      <c r="H58" s="30" t="s">
        <v>85</v>
      </c>
      <c r="I58" s="33" t="s">
        <v>85</v>
      </c>
      <c r="J58" s="34" t="s">
        <v>83</v>
      </c>
      <c r="K58" s="33" t="s">
        <v>85</v>
      </c>
      <c r="L58" s="46" t="s">
        <v>368</v>
      </c>
      <c r="M58" s="52" t="s">
        <v>369</v>
      </c>
      <c r="N58" s="34">
        <v>2</v>
      </c>
      <c r="O58" s="34">
        <v>1</v>
      </c>
      <c r="P58" s="34">
        <v>3</v>
      </c>
      <c r="Q58" s="34">
        <v>1</v>
      </c>
      <c r="R58" s="34">
        <v>1</v>
      </c>
      <c r="S58" s="34">
        <f t="shared" si="4"/>
        <v>1.7</v>
      </c>
      <c r="T58" s="34">
        <v>3</v>
      </c>
      <c r="U58" s="34">
        <v>5</v>
      </c>
      <c r="V58" s="34">
        <f t="shared" si="5"/>
        <v>4.2</v>
      </c>
      <c r="W58" s="35">
        <f t="shared" si="7"/>
        <v>7.14</v>
      </c>
      <c r="X58" s="38" t="str">
        <f t="shared" si="0"/>
        <v>M</v>
      </c>
      <c r="Y58" s="44" t="s">
        <v>289</v>
      </c>
      <c r="Z58" s="36" t="s">
        <v>127</v>
      </c>
      <c r="AA58" s="34">
        <v>8</v>
      </c>
      <c r="AB58" s="34">
        <v>0</v>
      </c>
      <c r="AC58" s="34">
        <f t="shared" si="1"/>
        <v>8</v>
      </c>
      <c r="AD58" s="37">
        <f t="shared" si="2"/>
        <v>0.1</v>
      </c>
      <c r="AE58" s="38" t="str">
        <f t="shared" si="3"/>
        <v>R</v>
      </c>
      <c r="AF58" s="39" t="s">
        <v>127</v>
      </c>
      <c r="AG58" s="39" t="s">
        <v>127</v>
      </c>
      <c r="AH58" s="39" t="s">
        <v>127</v>
      </c>
      <c r="AI58" s="39" t="s">
        <v>127</v>
      </c>
      <c r="AJ58" s="39" t="s">
        <v>127</v>
      </c>
      <c r="AK58" s="39" t="s">
        <v>127</v>
      </c>
      <c r="AL58" s="39" t="s">
        <v>127</v>
      </c>
      <c r="AM58" s="39" t="s">
        <v>127</v>
      </c>
      <c r="AN58" s="39" t="s">
        <v>127</v>
      </c>
      <c r="AO58" s="39" t="s">
        <v>127</v>
      </c>
      <c r="AP58" s="39" t="s">
        <v>127</v>
      </c>
      <c r="AQ58" s="39" t="s">
        <v>127</v>
      </c>
      <c r="AR58" s="39" t="s">
        <v>127</v>
      </c>
      <c r="AS58" s="39" t="s">
        <v>118</v>
      </c>
      <c r="AT58" s="39" t="s">
        <v>124</v>
      </c>
      <c r="AU58" s="39" t="s">
        <v>221</v>
      </c>
    </row>
    <row r="59" spans="1:47" ht="203.55" customHeight="1" x14ac:dyDescent="0.3">
      <c r="A59" s="28">
        <v>56</v>
      </c>
      <c r="B59" s="29" t="s">
        <v>63</v>
      </c>
      <c r="C59" s="30" t="s">
        <v>80</v>
      </c>
      <c r="D59" s="31" t="s">
        <v>159</v>
      </c>
      <c r="E59" s="31" t="s">
        <v>214</v>
      </c>
      <c r="F59" s="57" t="s">
        <v>85</v>
      </c>
      <c r="G59" s="30" t="s">
        <v>314</v>
      </c>
      <c r="H59" s="30" t="s">
        <v>85</v>
      </c>
      <c r="I59" s="33" t="s">
        <v>85</v>
      </c>
      <c r="J59" s="34" t="s">
        <v>83</v>
      </c>
      <c r="K59" s="33" t="s">
        <v>85</v>
      </c>
      <c r="L59" s="46" t="s">
        <v>368</v>
      </c>
      <c r="M59" s="40" t="s">
        <v>370</v>
      </c>
      <c r="N59" s="34">
        <v>5</v>
      </c>
      <c r="O59" s="34">
        <v>3</v>
      </c>
      <c r="P59" s="34">
        <v>3</v>
      </c>
      <c r="Q59" s="34">
        <v>1</v>
      </c>
      <c r="R59" s="34">
        <v>5</v>
      </c>
      <c r="S59" s="34">
        <f t="shared" si="4"/>
        <v>3.6000000000000005</v>
      </c>
      <c r="T59" s="34">
        <v>5</v>
      </c>
      <c r="U59" s="34">
        <v>5</v>
      </c>
      <c r="V59" s="34">
        <f t="shared" si="5"/>
        <v>5</v>
      </c>
      <c r="W59" s="35">
        <f t="shared" si="7"/>
        <v>18.000000000000004</v>
      </c>
      <c r="X59" s="38" t="str">
        <f t="shared" si="0"/>
        <v>A</v>
      </c>
      <c r="Y59" s="44" t="s">
        <v>290</v>
      </c>
      <c r="Z59" s="36" t="s">
        <v>127</v>
      </c>
      <c r="AA59" s="34">
        <v>10</v>
      </c>
      <c r="AB59" s="34">
        <v>0</v>
      </c>
      <c r="AC59" s="34">
        <f t="shared" si="1"/>
        <v>10</v>
      </c>
      <c r="AD59" s="37">
        <f t="shared" si="2"/>
        <v>8.0000000000000036</v>
      </c>
      <c r="AE59" s="38" t="str">
        <f t="shared" si="3"/>
        <v>M</v>
      </c>
      <c r="AF59" s="36" t="s">
        <v>127</v>
      </c>
      <c r="AG59" s="36" t="s">
        <v>127</v>
      </c>
      <c r="AH59" s="36" t="s">
        <v>127</v>
      </c>
      <c r="AI59" s="36" t="s">
        <v>127</v>
      </c>
      <c r="AJ59" s="36" t="s">
        <v>127</v>
      </c>
      <c r="AK59" s="36" t="s">
        <v>127</v>
      </c>
      <c r="AL59" s="36" t="s">
        <v>127</v>
      </c>
      <c r="AM59" s="36" t="s">
        <v>127</v>
      </c>
      <c r="AN59" s="36" t="s">
        <v>127</v>
      </c>
      <c r="AO59" s="36" t="s">
        <v>127</v>
      </c>
      <c r="AP59" s="36" t="s">
        <v>127</v>
      </c>
      <c r="AQ59" s="36" t="s">
        <v>127</v>
      </c>
      <c r="AR59" s="36" t="s">
        <v>127</v>
      </c>
      <c r="AS59" s="39" t="s">
        <v>381</v>
      </c>
      <c r="AT59" s="39" t="s">
        <v>124</v>
      </c>
      <c r="AU59" s="39" t="s">
        <v>385</v>
      </c>
    </row>
    <row r="60" spans="1:47" ht="206.55" customHeight="1" x14ac:dyDescent="0.3">
      <c r="A60" s="28">
        <v>57</v>
      </c>
      <c r="B60" s="29" t="s">
        <v>63</v>
      </c>
      <c r="C60" s="30" t="s">
        <v>31</v>
      </c>
      <c r="D60" s="31" t="s">
        <v>202</v>
      </c>
      <c r="E60" s="43" t="s">
        <v>97</v>
      </c>
      <c r="F60" s="57" t="s">
        <v>83</v>
      </c>
      <c r="G60" s="30" t="s">
        <v>83</v>
      </c>
      <c r="H60" s="30" t="s">
        <v>85</v>
      </c>
      <c r="I60" s="33" t="s">
        <v>85</v>
      </c>
      <c r="J60" s="34" t="s">
        <v>83</v>
      </c>
      <c r="K60" s="33" t="s">
        <v>85</v>
      </c>
      <c r="L60" s="46" t="s">
        <v>368</v>
      </c>
      <c r="M60" s="40" t="s">
        <v>370</v>
      </c>
      <c r="N60" s="34">
        <v>2</v>
      </c>
      <c r="O60" s="34">
        <v>1</v>
      </c>
      <c r="P60" s="34">
        <v>3</v>
      </c>
      <c r="Q60" s="34">
        <v>1</v>
      </c>
      <c r="R60" s="34">
        <v>1</v>
      </c>
      <c r="S60" s="34">
        <f t="shared" si="4"/>
        <v>1.7</v>
      </c>
      <c r="T60" s="34">
        <v>3</v>
      </c>
      <c r="U60" s="34">
        <v>5</v>
      </c>
      <c r="V60" s="34">
        <f t="shared" si="5"/>
        <v>4.2</v>
      </c>
      <c r="W60" s="35">
        <f t="shared" si="7"/>
        <v>7.14</v>
      </c>
      <c r="X60" s="38" t="str">
        <f t="shared" si="0"/>
        <v>M</v>
      </c>
      <c r="Y60" s="44" t="s">
        <v>291</v>
      </c>
      <c r="Z60" s="36" t="s">
        <v>127</v>
      </c>
      <c r="AA60" s="34">
        <v>9</v>
      </c>
      <c r="AB60" s="34">
        <v>0</v>
      </c>
      <c r="AC60" s="34">
        <f t="shared" si="1"/>
        <v>9</v>
      </c>
      <c r="AD60" s="37">
        <f t="shared" si="2"/>
        <v>0.1</v>
      </c>
      <c r="AE60" s="38" t="str">
        <f t="shared" si="3"/>
        <v>R</v>
      </c>
      <c r="AF60" s="39" t="s">
        <v>127</v>
      </c>
      <c r="AG60" s="39" t="s">
        <v>127</v>
      </c>
      <c r="AH60" s="39" t="s">
        <v>127</v>
      </c>
      <c r="AI60" s="39" t="s">
        <v>127</v>
      </c>
      <c r="AJ60" s="39" t="s">
        <v>127</v>
      </c>
      <c r="AK60" s="39" t="s">
        <v>127</v>
      </c>
      <c r="AL60" s="39" t="s">
        <v>127</v>
      </c>
      <c r="AM60" s="39" t="s">
        <v>127</v>
      </c>
      <c r="AN60" s="39" t="s">
        <v>127</v>
      </c>
      <c r="AO60" s="39" t="s">
        <v>127</v>
      </c>
      <c r="AP60" s="39" t="s">
        <v>127</v>
      </c>
      <c r="AQ60" s="39" t="s">
        <v>127</v>
      </c>
      <c r="AR60" s="39" t="s">
        <v>127</v>
      </c>
      <c r="AS60" s="39" t="s">
        <v>313</v>
      </c>
      <c r="AT60" s="39" t="s">
        <v>124</v>
      </c>
      <c r="AU60" s="39" t="s">
        <v>386</v>
      </c>
    </row>
    <row r="61" spans="1:47" ht="228" customHeight="1" x14ac:dyDescent="0.3">
      <c r="A61" s="28">
        <v>58</v>
      </c>
      <c r="B61" s="29" t="s">
        <v>63</v>
      </c>
      <c r="C61" s="30" t="s">
        <v>32</v>
      </c>
      <c r="D61" s="31" t="s">
        <v>203</v>
      </c>
      <c r="E61" s="43" t="s">
        <v>98</v>
      </c>
      <c r="F61" s="57" t="s">
        <v>83</v>
      </c>
      <c r="G61" s="30" t="s">
        <v>83</v>
      </c>
      <c r="H61" s="30" t="s">
        <v>85</v>
      </c>
      <c r="I61" s="33" t="s">
        <v>85</v>
      </c>
      <c r="J61" s="34" t="s">
        <v>83</v>
      </c>
      <c r="K61" s="33" t="s">
        <v>85</v>
      </c>
      <c r="L61" s="46" t="s">
        <v>368</v>
      </c>
      <c r="M61" s="40" t="s">
        <v>371</v>
      </c>
      <c r="N61" s="34">
        <v>2</v>
      </c>
      <c r="O61" s="34">
        <v>3</v>
      </c>
      <c r="P61" s="34">
        <v>3</v>
      </c>
      <c r="Q61" s="34">
        <v>1</v>
      </c>
      <c r="R61" s="34">
        <v>1</v>
      </c>
      <c r="S61" s="34">
        <f t="shared" si="4"/>
        <v>2</v>
      </c>
      <c r="T61" s="34">
        <v>3</v>
      </c>
      <c r="U61" s="34">
        <v>5</v>
      </c>
      <c r="V61" s="34">
        <f t="shared" si="5"/>
        <v>4.2</v>
      </c>
      <c r="W61" s="35">
        <f t="shared" si="7"/>
        <v>8.4</v>
      </c>
      <c r="X61" s="38" t="str">
        <f t="shared" si="0"/>
        <v>M</v>
      </c>
      <c r="Y61" s="44" t="s">
        <v>292</v>
      </c>
      <c r="Z61" s="36" t="s">
        <v>127</v>
      </c>
      <c r="AA61" s="34">
        <v>9</v>
      </c>
      <c r="AB61" s="34">
        <v>0</v>
      </c>
      <c r="AC61" s="34">
        <f t="shared" si="1"/>
        <v>9</v>
      </c>
      <c r="AD61" s="37">
        <f t="shared" si="2"/>
        <v>0.1</v>
      </c>
      <c r="AE61" s="38" t="str">
        <f t="shared" si="3"/>
        <v>R</v>
      </c>
      <c r="AF61" s="39" t="s">
        <v>127</v>
      </c>
      <c r="AG61" s="39" t="s">
        <v>127</v>
      </c>
      <c r="AH61" s="39" t="s">
        <v>127</v>
      </c>
      <c r="AI61" s="39" t="s">
        <v>127</v>
      </c>
      <c r="AJ61" s="39" t="s">
        <v>127</v>
      </c>
      <c r="AK61" s="39" t="s">
        <v>127</v>
      </c>
      <c r="AL61" s="39" t="s">
        <v>127</v>
      </c>
      <c r="AM61" s="39" t="s">
        <v>127</v>
      </c>
      <c r="AN61" s="39" t="s">
        <v>127</v>
      </c>
      <c r="AO61" s="39" t="s">
        <v>127</v>
      </c>
      <c r="AP61" s="39" t="s">
        <v>127</v>
      </c>
      <c r="AQ61" s="39" t="s">
        <v>127</v>
      </c>
      <c r="AR61" s="39" t="s">
        <v>127</v>
      </c>
      <c r="AS61" s="39" t="s">
        <v>382</v>
      </c>
      <c r="AT61" s="39" t="s">
        <v>124</v>
      </c>
      <c r="AU61" s="39" t="s">
        <v>383</v>
      </c>
    </row>
    <row r="62" spans="1:47" ht="241.2" customHeight="1" x14ac:dyDescent="0.3">
      <c r="A62" s="28">
        <v>59</v>
      </c>
      <c r="B62" s="35" t="s">
        <v>176</v>
      </c>
      <c r="C62" s="30" t="s">
        <v>157</v>
      </c>
      <c r="D62" s="31" t="s">
        <v>192</v>
      </c>
      <c r="E62" s="31" t="s">
        <v>138</v>
      </c>
      <c r="F62" s="57" t="s">
        <v>85</v>
      </c>
      <c r="G62" s="30" t="s">
        <v>36</v>
      </c>
      <c r="H62" s="30" t="s">
        <v>83</v>
      </c>
      <c r="I62" s="32" t="s">
        <v>92</v>
      </c>
      <c r="J62" s="33" t="s">
        <v>85</v>
      </c>
      <c r="K62" s="33" t="s">
        <v>85</v>
      </c>
      <c r="L62" s="46" t="s">
        <v>248</v>
      </c>
      <c r="M62" s="44" t="s">
        <v>374</v>
      </c>
      <c r="N62" s="41">
        <v>3</v>
      </c>
      <c r="O62" s="34">
        <v>5</v>
      </c>
      <c r="P62" s="34">
        <v>3</v>
      </c>
      <c r="Q62" s="34">
        <v>1</v>
      </c>
      <c r="R62" s="34">
        <v>3</v>
      </c>
      <c r="S62" s="34">
        <f t="shared" si="4"/>
        <v>2.9000000000000004</v>
      </c>
      <c r="T62" s="34">
        <v>3</v>
      </c>
      <c r="U62" s="34">
        <v>5</v>
      </c>
      <c r="V62" s="34">
        <f t="shared" si="5"/>
        <v>4.2</v>
      </c>
      <c r="W62" s="35">
        <f t="shared" si="7"/>
        <v>12.180000000000001</v>
      </c>
      <c r="X62" s="38" t="str">
        <f t="shared" si="0"/>
        <v>M</v>
      </c>
      <c r="Y62" s="44" t="s">
        <v>293</v>
      </c>
      <c r="Z62" s="36" t="s">
        <v>127</v>
      </c>
      <c r="AA62" s="34">
        <v>8</v>
      </c>
      <c r="AB62" s="34">
        <v>0</v>
      </c>
      <c r="AC62" s="34">
        <f t="shared" si="1"/>
        <v>8</v>
      </c>
      <c r="AD62" s="37">
        <f t="shared" si="2"/>
        <v>4.1800000000000015</v>
      </c>
      <c r="AE62" s="38" t="str">
        <f t="shared" si="3"/>
        <v>B</v>
      </c>
      <c r="AF62" s="42" t="s">
        <v>127</v>
      </c>
      <c r="AG62" s="42" t="s">
        <v>127</v>
      </c>
      <c r="AH62" s="42" t="s">
        <v>127</v>
      </c>
      <c r="AI62" s="42" t="s">
        <v>127</v>
      </c>
      <c r="AJ62" s="39" t="s">
        <v>190</v>
      </c>
      <c r="AK62" s="39" t="s">
        <v>193</v>
      </c>
      <c r="AL62" s="39" t="s">
        <v>141</v>
      </c>
      <c r="AM62" s="39" t="s">
        <v>189</v>
      </c>
      <c r="AN62" s="39" t="s">
        <v>377</v>
      </c>
      <c r="AO62" s="39" t="s">
        <v>169</v>
      </c>
      <c r="AP62" s="39" t="s">
        <v>380</v>
      </c>
      <c r="AQ62" s="39" t="s">
        <v>379</v>
      </c>
      <c r="AR62" s="42" t="s">
        <v>127</v>
      </c>
      <c r="AS62" s="39"/>
      <c r="AT62" s="39"/>
      <c r="AU62" s="39"/>
    </row>
    <row r="63" spans="1:47" ht="172.8" customHeight="1" x14ac:dyDescent="0.3">
      <c r="A63" s="28">
        <v>60</v>
      </c>
      <c r="B63" s="35" t="s">
        <v>177</v>
      </c>
      <c r="C63" s="30" t="s">
        <v>205</v>
      </c>
      <c r="D63" s="31" t="s">
        <v>206</v>
      </c>
      <c r="E63" s="31" t="s">
        <v>178</v>
      </c>
      <c r="F63" s="57" t="s">
        <v>93</v>
      </c>
      <c r="G63" s="30" t="s">
        <v>314</v>
      </c>
      <c r="H63" s="30" t="s">
        <v>83</v>
      </c>
      <c r="I63" s="32" t="s">
        <v>92</v>
      </c>
      <c r="J63" s="33" t="s">
        <v>85</v>
      </c>
      <c r="K63" s="33" t="s">
        <v>85</v>
      </c>
      <c r="L63" s="46" t="s">
        <v>331</v>
      </c>
      <c r="M63" s="44" t="s">
        <v>373</v>
      </c>
      <c r="N63" s="41">
        <v>2</v>
      </c>
      <c r="O63" s="34">
        <v>3</v>
      </c>
      <c r="P63" s="34">
        <v>3</v>
      </c>
      <c r="Q63" s="34">
        <v>1</v>
      </c>
      <c r="R63" s="34">
        <v>5</v>
      </c>
      <c r="S63" s="34">
        <f t="shared" si="4"/>
        <v>2.4000000000000004</v>
      </c>
      <c r="T63" s="34">
        <v>3</v>
      </c>
      <c r="U63" s="34">
        <v>5</v>
      </c>
      <c r="V63" s="34">
        <f t="shared" si="5"/>
        <v>4.2</v>
      </c>
      <c r="W63" s="35">
        <f t="shared" si="7"/>
        <v>10.080000000000002</v>
      </c>
      <c r="X63" s="38" t="str">
        <f t="shared" ref="X63:X69" si="8">IF(W63="","",IF(W63&gt;16,"A",IF(W63&gt;5,"M",IF(W63&gt;2,"B","R"))))</f>
        <v>M</v>
      </c>
      <c r="Y63" s="44" t="s">
        <v>294</v>
      </c>
      <c r="Z63" s="36" t="s">
        <v>127</v>
      </c>
      <c r="AA63" s="34">
        <v>10</v>
      </c>
      <c r="AB63" s="34">
        <v>0</v>
      </c>
      <c r="AC63" s="34">
        <f t="shared" si="1"/>
        <v>10</v>
      </c>
      <c r="AD63" s="37">
        <f t="shared" si="2"/>
        <v>0.1</v>
      </c>
      <c r="AE63" s="38" t="str">
        <f t="shared" si="3"/>
        <v>R</v>
      </c>
      <c r="AF63" s="39" t="s">
        <v>127</v>
      </c>
      <c r="AG63" s="39" t="s">
        <v>127</v>
      </c>
      <c r="AH63" s="39" t="s">
        <v>127</v>
      </c>
      <c r="AI63" s="39" t="s">
        <v>127</v>
      </c>
      <c r="AJ63" s="42" t="s">
        <v>127</v>
      </c>
      <c r="AK63" s="42" t="s">
        <v>127</v>
      </c>
      <c r="AL63" s="42" t="s">
        <v>127</v>
      </c>
      <c r="AM63" s="42" t="s">
        <v>127</v>
      </c>
      <c r="AN63" s="42" t="s">
        <v>127</v>
      </c>
      <c r="AO63" s="42" t="s">
        <v>127</v>
      </c>
      <c r="AP63" s="42" t="s">
        <v>127</v>
      </c>
      <c r="AQ63" s="42" t="s">
        <v>127</v>
      </c>
      <c r="AR63" s="42" t="s">
        <v>127</v>
      </c>
      <c r="AS63" s="39"/>
      <c r="AT63" s="39"/>
      <c r="AU63" s="39"/>
    </row>
    <row r="64" spans="1:47" ht="160.19999999999999" customHeight="1" x14ac:dyDescent="0.3">
      <c r="A64" s="28">
        <v>61</v>
      </c>
      <c r="B64" s="35" t="s">
        <v>246</v>
      </c>
      <c r="C64" s="30" t="s">
        <v>247</v>
      </c>
      <c r="D64" s="31" t="s">
        <v>163</v>
      </c>
      <c r="E64" s="31" t="s">
        <v>164</v>
      </c>
      <c r="F64" s="57" t="s">
        <v>83</v>
      </c>
      <c r="G64" s="30" t="s">
        <v>83</v>
      </c>
      <c r="H64" s="30" t="s">
        <v>83</v>
      </c>
      <c r="I64" s="32" t="s">
        <v>92</v>
      </c>
      <c r="J64" s="33" t="s">
        <v>85</v>
      </c>
      <c r="K64" s="33" t="s">
        <v>85</v>
      </c>
      <c r="L64" s="46" t="s">
        <v>331</v>
      </c>
      <c r="M64" s="44" t="s">
        <v>375</v>
      </c>
      <c r="N64" s="41">
        <v>2</v>
      </c>
      <c r="O64" s="34">
        <v>2</v>
      </c>
      <c r="P64" s="34">
        <v>3</v>
      </c>
      <c r="Q64" s="34">
        <v>1</v>
      </c>
      <c r="R64" s="34">
        <v>1</v>
      </c>
      <c r="S64" s="34">
        <f t="shared" ref="S64:S69" si="9">(N64*$N$1)+(O64*$O$1)+(P64*$P$1)+(R64*$R$1)+(Q64*$Q$1)</f>
        <v>1.85</v>
      </c>
      <c r="T64" s="34">
        <v>3</v>
      </c>
      <c r="U64" s="34">
        <v>5</v>
      </c>
      <c r="V64" s="34">
        <f t="shared" ref="V64:V69" si="10">(T64*$T$1)+(U64*$U$1)</f>
        <v>4.2</v>
      </c>
      <c r="W64" s="35">
        <f t="shared" si="7"/>
        <v>7.7700000000000005</v>
      </c>
      <c r="X64" s="38" t="str">
        <f t="shared" si="8"/>
        <v>M</v>
      </c>
      <c r="Y64" s="44" t="s">
        <v>295</v>
      </c>
      <c r="Z64" s="36" t="s">
        <v>127</v>
      </c>
      <c r="AA64" s="34">
        <v>9</v>
      </c>
      <c r="AB64" s="34">
        <v>0</v>
      </c>
      <c r="AC64" s="34">
        <f t="shared" si="1"/>
        <v>9</v>
      </c>
      <c r="AD64" s="37">
        <f t="shared" si="2"/>
        <v>0.1</v>
      </c>
      <c r="AE64" s="38" t="str">
        <f t="shared" si="3"/>
        <v>R</v>
      </c>
      <c r="AF64" s="39" t="s">
        <v>127</v>
      </c>
      <c r="AG64" s="39" t="s">
        <v>127</v>
      </c>
      <c r="AH64" s="39" t="s">
        <v>127</v>
      </c>
      <c r="AI64" s="39" t="s">
        <v>127</v>
      </c>
      <c r="AJ64" s="42" t="s">
        <v>127</v>
      </c>
      <c r="AK64" s="42" t="s">
        <v>127</v>
      </c>
      <c r="AL64" s="42" t="s">
        <v>127</v>
      </c>
      <c r="AM64" s="42" t="s">
        <v>127</v>
      </c>
      <c r="AN64" s="42" t="s">
        <v>127</v>
      </c>
      <c r="AO64" s="42" t="s">
        <v>127</v>
      </c>
      <c r="AP64" s="42" t="s">
        <v>127</v>
      </c>
      <c r="AQ64" s="42" t="s">
        <v>127</v>
      </c>
      <c r="AR64" s="42" t="s">
        <v>127</v>
      </c>
      <c r="AS64" s="39"/>
      <c r="AT64" s="39"/>
      <c r="AU64" s="39"/>
    </row>
    <row r="65" spans="1:47" ht="160.19999999999999" customHeight="1" x14ac:dyDescent="0.3">
      <c r="A65" s="28">
        <v>62</v>
      </c>
      <c r="B65" s="35" t="s">
        <v>246</v>
      </c>
      <c r="C65" s="30" t="s">
        <v>158</v>
      </c>
      <c r="D65" s="31" t="s">
        <v>163</v>
      </c>
      <c r="E65" s="31" t="s">
        <v>164</v>
      </c>
      <c r="F65" s="57" t="s">
        <v>83</v>
      </c>
      <c r="G65" s="30" t="s">
        <v>83</v>
      </c>
      <c r="H65" s="30" t="s">
        <v>83</v>
      </c>
      <c r="I65" s="32" t="s">
        <v>92</v>
      </c>
      <c r="J65" s="33" t="s">
        <v>85</v>
      </c>
      <c r="K65" s="33" t="s">
        <v>85</v>
      </c>
      <c r="L65" s="46" t="s">
        <v>248</v>
      </c>
      <c r="M65" s="44" t="s">
        <v>376</v>
      </c>
      <c r="N65" s="41">
        <v>1</v>
      </c>
      <c r="O65" s="34">
        <v>3</v>
      </c>
      <c r="P65" s="34">
        <v>3</v>
      </c>
      <c r="Q65" s="34">
        <v>1</v>
      </c>
      <c r="R65" s="34">
        <v>1</v>
      </c>
      <c r="S65" s="34">
        <f t="shared" si="9"/>
        <v>1.5999999999999999</v>
      </c>
      <c r="T65" s="34">
        <v>3</v>
      </c>
      <c r="U65" s="34">
        <v>5</v>
      </c>
      <c r="V65" s="34">
        <f t="shared" si="10"/>
        <v>4.2</v>
      </c>
      <c r="W65" s="35">
        <f t="shared" si="7"/>
        <v>6.72</v>
      </c>
      <c r="X65" s="38" t="str">
        <f t="shared" si="8"/>
        <v>M</v>
      </c>
      <c r="Y65" s="44" t="s">
        <v>295</v>
      </c>
      <c r="Z65" s="36" t="s">
        <v>127</v>
      </c>
      <c r="AA65" s="34">
        <v>9</v>
      </c>
      <c r="AB65" s="34">
        <v>0</v>
      </c>
      <c r="AC65" s="34">
        <f t="shared" ref="AC65:AC69" si="11">AA65-AB65</f>
        <v>9</v>
      </c>
      <c r="AD65" s="37">
        <f t="shared" ref="AD65:AD69" si="12">IF(W65-AC65&gt;0.1,W65-AC65,IF(W65-AC65&lt;=0.1,0.1))</f>
        <v>0.1</v>
      </c>
      <c r="AE65" s="38" t="str">
        <f t="shared" si="3"/>
        <v>R</v>
      </c>
      <c r="AF65" s="39" t="s">
        <v>127</v>
      </c>
      <c r="AG65" s="39" t="s">
        <v>127</v>
      </c>
      <c r="AH65" s="39" t="s">
        <v>127</v>
      </c>
      <c r="AI65" s="39" t="s">
        <v>127</v>
      </c>
      <c r="AJ65" s="42" t="s">
        <v>127</v>
      </c>
      <c r="AK65" s="42" t="s">
        <v>127</v>
      </c>
      <c r="AL65" s="42" t="s">
        <v>127</v>
      </c>
      <c r="AM65" s="42" t="s">
        <v>127</v>
      </c>
      <c r="AN65" s="42" t="s">
        <v>127</v>
      </c>
      <c r="AO65" s="42" t="s">
        <v>127</v>
      </c>
      <c r="AP65" s="42" t="s">
        <v>127</v>
      </c>
      <c r="AQ65" s="42" t="s">
        <v>127</v>
      </c>
      <c r="AR65" s="42" t="s">
        <v>127</v>
      </c>
      <c r="AS65" s="39"/>
      <c r="AT65" s="39"/>
      <c r="AU65" s="39"/>
    </row>
    <row r="66" spans="1:47" ht="172.8" customHeight="1" x14ac:dyDescent="0.3">
      <c r="A66" s="28">
        <v>63</v>
      </c>
      <c r="B66" s="35" t="s">
        <v>167</v>
      </c>
      <c r="C66" s="30" t="s">
        <v>137</v>
      </c>
      <c r="D66" s="31" t="s">
        <v>194</v>
      </c>
      <c r="E66" s="31" t="s">
        <v>138</v>
      </c>
      <c r="F66" s="57" t="s">
        <v>85</v>
      </c>
      <c r="G66" s="30" t="s">
        <v>36</v>
      </c>
      <c r="H66" s="30" t="s">
        <v>83</v>
      </c>
      <c r="I66" s="32" t="s">
        <v>92</v>
      </c>
      <c r="J66" s="33" t="s">
        <v>85</v>
      </c>
      <c r="K66" s="33" t="s">
        <v>85</v>
      </c>
      <c r="L66" s="46" t="s">
        <v>248</v>
      </c>
      <c r="M66" s="44" t="s">
        <v>139</v>
      </c>
      <c r="N66" s="41">
        <v>3</v>
      </c>
      <c r="O66" s="34">
        <v>5</v>
      </c>
      <c r="P66" s="34">
        <v>3</v>
      </c>
      <c r="Q66" s="34">
        <v>1</v>
      </c>
      <c r="R66" s="34">
        <v>3</v>
      </c>
      <c r="S66" s="34">
        <f t="shared" si="9"/>
        <v>2.9000000000000004</v>
      </c>
      <c r="T66" s="34">
        <v>3</v>
      </c>
      <c r="U66" s="34">
        <v>5</v>
      </c>
      <c r="V66" s="34">
        <f t="shared" si="10"/>
        <v>4.2</v>
      </c>
      <c r="W66" s="35">
        <f t="shared" si="7"/>
        <v>12.180000000000001</v>
      </c>
      <c r="X66" s="38" t="str">
        <f t="shared" si="8"/>
        <v>M</v>
      </c>
      <c r="Y66" s="44" t="s">
        <v>296</v>
      </c>
      <c r="Z66" s="36" t="s">
        <v>127</v>
      </c>
      <c r="AA66" s="34">
        <v>10</v>
      </c>
      <c r="AB66" s="34">
        <v>0</v>
      </c>
      <c r="AC66" s="34">
        <f t="shared" si="11"/>
        <v>10</v>
      </c>
      <c r="AD66" s="37">
        <f t="shared" si="12"/>
        <v>2.1800000000000015</v>
      </c>
      <c r="AE66" s="38" t="str">
        <f t="shared" si="3"/>
        <v>B</v>
      </c>
      <c r="AF66" s="39" t="s">
        <v>127</v>
      </c>
      <c r="AG66" s="39" t="s">
        <v>127</v>
      </c>
      <c r="AH66" s="39" t="s">
        <v>127</v>
      </c>
      <c r="AI66" s="39" t="s">
        <v>127</v>
      </c>
      <c r="AJ66" s="42" t="s">
        <v>127</v>
      </c>
      <c r="AK66" s="42" t="s">
        <v>127</v>
      </c>
      <c r="AL66" s="42" t="s">
        <v>127</v>
      </c>
      <c r="AM66" s="42" t="s">
        <v>127</v>
      </c>
      <c r="AN66" s="42" t="s">
        <v>127</v>
      </c>
      <c r="AO66" s="42" t="s">
        <v>127</v>
      </c>
      <c r="AP66" s="42" t="s">
        <v>127</v>
      </c>
      <c r="AQ66" s="42" t="s">
        <v>127</v>
      </c>
      <c r="AR66" s="42" t="s">
        <v>127</v>
      </c>
      <c r="AS66" s="39"/>
      <c r="AT66" s="39"/>
      <c r="AU66" s="39"/>
    </row>
    <row r="67" spans="1:47" ht="172.8" customHeight="1" x14ac:dyDescent="0.3">
      <c r="A67" s="28">
        <v>64</v>
      </c>
      <c r="B67" s="35" t="s">
        <v>165</v>
      </c>
      <c r="C67" s="30" t="s">
        <v>143</v>
      </c>
      <c r="D67" s="31" t="s">
        <v>194</v>
      </c>
      <c r="E67" s="31" t="s">
        <v>138</v>
      </c>
      <c r="F67" s="57" t="s">
        <v>85</v>
      </c>
      <c r="G67" s="30" t="s">
        <v>36</v>
      </c>
      <c r="H67" s="30" t="s">
        <v>144</v>
      </c>
      <c r="I67" s="32" t="s">
        <v>92</v>
      </c>
      <c r="J67" s="33" t="s">
        <v>85</v>
      </c>
      <c r="K67" s="33" t="s">
        <v>85</v>
      </c>
      <c r="L67" s="46" t="s">
        <v>248</v>
      </c>
      <c r="M67" s="44" t="s">
        <v>372</v>
      </c>
      <c r="N67" s="41">
        <v>4</v>
      </c>
      <c r="O67" s="34">
        <v>5</v>
      </c>
      <c r="P67" s="34">
        <v>3</v>
      </c>
      <c r="Q67" s="34">
        <v>1</v>
      </c>
      <c r="R67" s="34">
        <v>3</v>
      </c>
      <c r="S67" s="34">
        <f t="shared" si="9"/>
        <v>3.3</v>
      </c>
      <c r="T67" s="34">
        <v>3</v>
      </c>
      <c r="U67" s="34">
        <v>5</v>
      </c>
      <c r="V67" s="34">
        <f t="shared" si="10"/>
        <v>4.2</v>
      </c>
      <c r="W67" s="35">
        <f t="shared" si="7"/>
        <v>13.86</v>
      </c>
      <c r="X67" s="38" t="str">
        <f t="shared" si="8"/>
        <v>M</v>
      </c>
      <c r="Y67" s="44" t="s">
        <v>296</v>
      </c>
      <c r="Z67" s="36" t="s">
        <v>127</v>
      </c>
      <c r="AA67" s="34">
        <v>10</v>
      </c>
      <c r="AB67" s="34">
        <v>0</v>
      </c>
      <c r="AC67" s="34">
        <f t="shared" si="11"/>
        <v>10</v>
      </c>
      <c r="AD67" s="37">
        <f t="shared" si="12"/>
        <v>3.8599999999999994</v>
      </c>
      <c r="AE67" s="38" t="str">
        <f t="shared" si="3"/>
        <v>B</v>
      </c>
      <c r="AF67" s="39" t="s">
        <v>127</v>
      </c>
      <c r="AG67" s="39" t="s">
        <v>127</v>
      </c>
      <c r="AH67" s="39" t="s">
        <v>127</v>
      </c>
      <c r="AI67" s="39" t="s">
        <v>127</v>
      </c>
      <c r="AJ67" s="42" t="s">
        <v>127</v>
      </c>
      <c r="AK67" s="42" t="s">
        <v>127</v>
      </c>
      <c r="AL67" s="42" t="s">
        <v>127</v>
      </c>
      <c r="AM67" s="42" t="s">
        <v>127</v>
      </c>
      <c r="AN67" s="42" t="s">
        <v>127</v>
      </c>
      <c r="AO67" s="42" t="s">
        <v>127</v>
      </c>
      <c r="AP67" s="42" t="s">
        <v>127</v>
      </c>
      <c r="AQ67" s="42" t="s">
        <v>127</v>
      </c>
      <c r="AR67" s="42" t="s">
        <v>127</v>
      </c>
      <c r="AS67" s="39"/>
      <c r="AT67" s="39"/>
      <c r="AU67" s="39"/>
    </row>
    <row r="68" spans="1:47" ht="172.8" customHeight="1" x14ac:dyDescent="0.3">
      <c r="A68" s="28">
        <v>65</v>
      </c>
      <c r="B68" s="35" t="s">
        <v>145</v>
      </c>
      <c r="C68" s="30" t="s">
        <v>215</v>
      </c>
      <c r="D68" s="31" t="s">
        <v>189</v>
      </c>
      <c r="E68" s="31" t="s">
        <v>146</v>
      </c>
      <c r="F68" s="57" t="s">
        <v>85</v>
      </c>
      <c r="G68" s="30" t="s">
        <v>314</v>
      </c>
      <c r="H68" s="30" t="s">
        <v>144</v>
      </c>
      <c r="I68" s="32" t="s">
        <v>92</v>
      </c>
      <c r="J68" s="33" t="s">
        <v>85</v>
      </c>
      <c r="K68" s="33" t="s">
        <v>85</v>
      </c>
      <c r="L68" s="46" t="s">
        <v>248</v>
      </c>
      <c r="M68" s="44" t="s">
        <v>147</v>
      </c>
      <c r="N68" s="41">
        <v>1</v>
      </c>
      <c r="O68" s="34">
        <v>3</v>
      </c>
      <c r="P68" s="34">
        <v>3</v>
      </c>
      <c r="Q68" s="34">
        <v>1</v>
      </c>
      <c r="R68" s="34">
        <v>5</v>
      </c>
      <c r="S68" s="34">
        <f t="shared" si="9"/>
        <v>1.9999999999999998</v>
      </c>
      <c r="T68" s="34">
        <v>3</v>
      </c>
      <c r="U68" s="34">
        <v>5</v>
      </c>
      <c r="V68" s="34">
        <f t="shared" si="10"/>
        <v>4.2</v>
      </c>
      <c r="W68" s="35">
        <f t="shared" si="7"/>
        <v>8.3999999999999986</v>
      </c>
      <c r="X68" s="38" t="str">
        <f t="shared" si="8"/>
        <v>M</v>
      </c>
      <c r="Y68" s="44" t="s">
        <v>297</v>
      </c>
      <c r="Z68" s="36" t="s">
        <v>127</v>
      </c>
      <c r="AA68" s="34">
        <v>8</v>
      </c>
      <c r="AB68" s="34">
        <v>0</v>
      </c>
      <c r="AC68" s="34">
        <f t="shared" si="11"/>
        <v>8</v>
      </c>
      <c r="AD68" s="37">
        <f t="shared" si="12"/>
        <v>0.39999999999999858</v>
      </c>
      <c r="AE68" s="38" t="str">
        <f t="shared" ref="AE68:AE69" si="13">IF(AD68="","",IF(AD68&gt;16,"A",IF(AD68&gt;5,"M",IF(AD68&gt;2,"B","R"))))</f>
        <v>R</v>
      </c>
      <c r="AF68" s="39" t="s">
        <v>127</v>
      </c>
      <c r="AG68" s="39" t="s">
        <v>127</v>
      </c>
      <c r="AH68" s="39" t="s">
        <v>127</v>
      </c>
      <c r="AI68" s="39" t="s">
        <v>127</v>
      </c>
      <c r="AJ68" s="39" t="s">
        <v>190</v>
      </c>
      <c r="AK68" s="39" t="s">
        <v>191</v>
      </c>
      <c r="AL68" s="39" t="s">
        <v>141</v>
      </c>
      <c r="AM68" s="39" t="s">
        <v>189</v>
      </c>
      <c r="AN68" s="39" t="s">
        <v>377</v>
      </c>
      <c r="AO68" s="39" t="s">
        <v>169</v>
      </c>
      <c r="AP68" s="39" t="s">
        <v>380</v>
      </c>
      <c r="AQ68" s="39" t="s">
        <v>379</v>
      </c>
      <c r="AR68" s="42" t="s">
        <v>127</v>
      </c>
      <c r="AS68" s="39"/>
      <c r="AT68" s="39"/>
      <c r="AU68" s="39"/>
    </row>
    <row r="69" spans="1:47" ht="172.8" customHeight="1" x14ac:dyDescent="0.3">
      <c r="A69" s="28">
        <v>66</v>
      </c>
      <c r="B69" s="29" t="s">
        <v>145</v>
      </c>
      <c r="C69" s="30" t="s">
        <v>166</v>
      </c>
      <c r="D69" s="31" t="s">
        <v>198</v>
      </c>
      <c r="E69" s="31" t="s">
        <v>146</v>
      </c>
      <c r="F69" s="57" t="s">
        <v>85</v>
      </c>
      <c r="G69" s="30" t="s">
        <v>314</v>
      </c>
      <c r="H69" s="30" t="s">
        <v>144</v>
      </c>
      <c r="I69" s="32" t="s">
        <v>92</v>
      </c>
      <c r="J69" s="33" t="s">
        <v>85</v>
      </c>
      <c r="K69" s="33" t="s">
        <v>85</v>
      </c>
      <c r="L69" s="46" t="s">
        <v>248</v>
      </c>
      <c r="M69" s="44" t="s">
        <v>147</v>
      </c>
      <c r="N69" s="41">
        <v>1</v>
      </c>
      <c r="O69" s="34">
        <v>3</v>
      </c>
      <c r="P69" s="34">
        <v>3</v>
      </c>
      <c r="Q69" s="34">
        <v>1</v>
      </c>
      <c r="R69" s="34">
        <v>5</v>
      </c>
      <c r="S69" s="34">
        <f t="shared" si="9"/>
        <v>1.9999999999999998</v>
      </c>
      <c r="T69" s="34">
        <v>3</v>
      </c>
      <c r="U69" s="34">
        <v>5</v>
      </c>
      <c r="V69" s="34">
        <f t="shared" si="10"/>
        <v>4.2</v>
      </c>
      <c r="W69" s="35">
        <f t="shared" si="7"/>
        <v>8.3999999999999986</v>
      </c>
      <c r="X69" s="38" t="str">
        <f t="shared" si="8"/>
        <v>M</v>
      </c>
      <c r="Y69" s="44" t="s">
        <v>298</v>
      </c>
      <c r="Z69" s="36" t="s">
        <v>127</v>
      </c>
      <c r="AA69" s="34">
        <v>9</v>
      </c>
      <c r="AB69" s="34">
        <v>0</v>
      </c>
      <c r="AC69" s="34">
        <f t="shared" si="11"/>
        <v>9</v>
      </c>
      <c r="AD69" s="37">
        <f t="shared" si="12"/>
        <v>0.1</v>
      </c>
      <c r="AE69" s="38" t="str">
        <f t="shared" si="13"/>
        <v>R</v>
      </c>
      <c r="AF69" s="39" t="s">
        <v>127</v>
      </c>
      <c r="AG69" s="39" t="s">
        <v>127</v>
      </c>
      <c r="AH69" s="39" t="s">
        <v>127</v>
      </c>
      <c r="AI69" s="39" t="s">
        <v>127</v>
      </c>
      <c r="AJ69" s="42" t="s">
        <v>127</v>
      </c>
      <c r="AK69" s="42" t="s">
        <v>127</v>
      </c>
      <c r="AL69" s="42" t="s">
        <v>127</v>
      </c>
      <c r="AM69" s="42" t="s">
        <v>127</v>
      </c>
      <c r="AN69" s="42" t="s">
        <v>127</v>
      </c>
      <c r="AO69" s="42" t="s">
        <v>127</v>
      </c>
      <c r="AP69" s="42" t="s">
        <v>127</v>
      </c>
      <c r="AQ69" s="42" t="s">
        <v>127</v>
      </c>
      <c r="AR69" s="42" t="s">
        <v>127</v>
      </c>
      <c r="AS69" s="39"/>
      <c r="AT69" s="39"/>
      <c r="AU69" s="39"/>
    </row>
  </sheetData>
  <autoFilter ref="A3:AU69" xr:uid="{9B7060A2-0CB5-445B-8924-9D394EB06023}"/>
  <mergeCells count="4">
    <mergeCell ref="N2:AG2"/>
    <mergeCell ref="AH2:AR2"/>
    <mergeCell ref="AS2:AU2"/>
    <mergeCell ref="A2:M2"/>
  </mergeCells>
  <conditionalFormatting sqref="AH3:AI3 AE3">
    <cfRule type="colorScale" priority="405">
      <colorScale>
        <cfvo type="min"/>
        <cfvo type="percentile" val="50"/>
        <cfvo type="max"/>
        <color rgb="FF63BE7B"/>
        <color rgb="FFFFEB84"/>
        <color rgb="FFF8696B"/>
      </colorScale>
    </cfRule>
  </conditionalFormatting>
  <conditionalFormatting sqref="AD3 AD1">
    <cfRule type="colorScale" priority="404">
      <colorScale>
        <cfvo type="min"/>
        <cfvo type="percentile" val="50"/>
        <cfvo type="max"/>
        <color rgb="FF63BE7B"/>
        <color rgb="FFFFEB84"/>
        <color rgb="FFF8696B"/>
      </colorScale>
    </cfRule>
  </conditionalFormatting>
  <conditionalFormatting sqref="AD3">
    <cfRule type="colorScale" priority="406">
      <colorScale>
        <cfvo type="min"/>
        <cfvo type="percentile" val="50"/>
        <cfvo type="max"/>
        <color rgb="FF63BE7B"/>
        <color rgb="FFFFEB84"/>
        <color rgb="FFF8696B"/>
      </colorScale>
    </cfRule>
  </conditionalFormatting>
  <conditionalFormatting sqref="AD1">
    <cfRule type="colorScale" priority="407">
      <colorScale>
        <cfvo type="min"/>
        <cfvo type="percentile" val="50"/>
        <cfvo type="max"/>
        <color rgb="FF63BE7B"/>
        <color rgb="FFFFEB84"/>
        <color rgb="FFF8696B"/>
      </colorScale>
    </cfRule>
  </conditionalFormatting>
  <conditionalFormatting sqref="AD1">
    <cfRule type="colorScale" priority="408">
      <colorScale>
        <cfvo type="min"/>
        <cfvo type="percentile" val="50"/>
        <cfvo type="max"/>
        <color rgb="FF63BE7B"/>
        <color rgb="FFFFEB84"/>
        <color rgb="FFF8696B"/>
      </colorScale>
    </cfRule>
  </conditionalFormatting>
  <conditionalFormatting sqref="AD1">
    <cfRule type="colorScale" priority="409">
      <colorScale>
        <cfvo type="min"/>
        <cfvo type="percentile" val="50"/>
        <cfvo type="max"/>
        <color rgb="FF63BE7B"/>
        <color rgb="FFFFEB84"/>
        <color rgb="FFF8696B"/>
      </colorScale>
    </cfRule>
  </conditionalFormatting>
  <conditionalFormatting sqref="AD1">
    <cfRule type="colorScale" priority="410">
      <colorScale>
        <cfvo type="min"/>
        <cfvo type="percentile" val="50"/>
        <cfvo type="max"/>
        <color rgb="FF63BE7B"/>
        <color rgb="FFFFEB84"/>
        <color rgb="FFF8696B"/>
      </colorScale>
    </cfRule>
  </conditionalFormatting>
  <conditionalFormatting sqref="AD4:AD5">
    <cfRule type="colorScale" priority="400">
      <colorScale>
        <cfvo type="min"/>
        <cfvo type="percentile" val="50"/>
        <cfvo type="max"/>
        <color rgb="FF63BE7B"/>
        <color rgb="FFFFEB84"/>
        <color rgb="FFF8696B"/>
      </colorScale>
    </cfRule>
  </conditionalFormatting>
  <conditionalFormatting sqref="AD4:AD5">
    <cfRule type="colorScale" priority="399">
      <colorScale>
        <cfvo type="min"/>
        <cfvo type="percentile" val="50"/>
        <cfvo type="max"/>
        <color rgb="FF63BE7B"/>
        <color rgb="FFFFEB84"/>
        <color rgb="FFF8696B"/>
      </colorScale>
    </cfRule>
  </conditionalFormatting>
  <conditionalFormatting sqref="AD4:AD5">
    <cfRule type="colorScale" priority="398">
      <colorScale>
        <cfvo type="min"/>
        <cfvo type="percentile" val="50"/>
        <cfvo type="max"/>
        <color rgb="FF63BE7B"/>
        <color rgb="FFFFEB84"/>
        <color rgb="FFF8696B"/>
      </colorScale>
    </cfRule>
  </conditionalFormatting>
  <conditionalFormatting sqref="AD4:AD5">
    <cfRule type="colorScale" priority="397">
      <colorScale>
        <cfvo type="min"/>
        <cfvo type="percentile" val="50"/>
        <cfvo type="max"/>
        <color rgb="FF63BE7B"/>
        <color rgb="FFFFEB84"/>
        <color rgb="FFF8696B"/>
      </colorScale>
    </cfRule>
  </conditionalFormatting>
  <conditionalFormatting sqref="AD4:AD5">
    <cfRule type="colorScale" priority="403">
      <colorScale>
        <cfvo type="min"/>
        <cfvo type="percentile" val="50"/>
        <cfvo type="max"/>
        <color rgb="FF63BE7B"/>
        <color rgb="FFFFEB84"/>
        <color rgb="FFF8696B"/>
      </colorScale>
    </cfRule>
  </conditionalFormatting>
  <conditionalFormatting sqref="AD4:AD5">
    <cfRule type="colorScale" priority="396">
      <colorScale>
        <cfvo type="min"/>
        <cfvo type="percentile" val="50"/>
        <cfvo type="max"/>
        <color rgb="FF63BE7B"/>
        <color rgb="FFFFEB84"/>
        <color rgb="FFF8696B"/>
      </colorScale>
    </cfRule>
  </conditionalFormatting>
  <conditionalFormatting sqref="AD4:AD5">
    <cfRule type="colorScale" priority="395">
      <colorScale>
        <cfvo type="min"/>
        <cfvo type="percentile" val="50"/>
        <cfvo type="max"/>
        <color rgb="FF63BE7B"/>
        <color rgb="FFFFEB84"/>
        <color rgb="FFF8696B"/>
      </colorScale>
    </cfRule>
  </conditionalFormatting>
  <conditionalFormatting sqref="AD7">
    <cfRule type="colorScale" priority="391">
      <colorScale>
        <cfvo type="min"/>
        <cfvo type="percentile" val="50"/>
        <cfvo type="max"/>
        <color rgb="FF63BE7B"/>
        <color rgb="FFFFEB84"/>
        <color rgb="FFF8696B"/>
      </colorScale>
    </cfRule>
  </conditionalFormatting>
  <conditionalFormatting sqref="AD7">
    <cfRule type="colorScale" priority="390">
      <colorScale>
        <cfvo type="min"/>
        <cfvo type="percentile" val="50"/>
        <cfvo type="max"/>
        <color rgb="FF63BE7B"/>
        <color rgb="FFFFEB84"/>
        <color rgb="FFF8696B"/>
      </colorScale>
    </cfRule>
  </conditionalFormatting>
  <conditionalFormatting sqref="AD7">
    <cfRule type="colorScale" priority="389">
      <colorScale>
        <cfvo type="min"/>
        <cfvo type="percentile" val="50"/>
        <cfvo type="max"/>
        <color rgb="FF63BE7B"/>
        <color rgb="FFFFEB84"/>
        <color rgb="FFF8696B"/>
      </colorScale>
    </cfRule>
  </conditionalFormatting>
  <conditionalFormatting sqref="AD7">
    <cfRule type="colorScale" priority="388">
      <colorScale>
        <cfvo type="min"/>
        <cfvo type="percentile" val="50"/>
        <cfvo type="max"/>
        <color rgb="FF63BE7B"/>
        <color rgb="FFFFEB84"/>
        <color rgb="FFF8696B"/>
      </colorScale>
    </cfRule>
  </conditionalFormatting>
  <conditionalFormatting sqref="AD7">
    <cfRule type="colorScale" priority="394">
      <colorScale>
        <cfvo type="min"/>
        <cfvo type="percentile" val="50"/>
        <cfvo type="max"/>
        <color rgb="FF63BE7B"/>
        <color rgb="FFFFEB84"/>
        <color rgb="FFF8696B"/>
      </colorScale>
    </cfRule>
  </conditionalFormatting>
  <conditionalFormatting sqref="AD6">
    <cfRule type="colorScale" priority="384">
      <colorScale>
        <cfvo type="min"/>
        <cfvo type="percentile" val="50"/>
        <cfvo type="max"/>
        <color rgb="FF63BE7B"/>
        <color rgb="FFFFEB84"/>
        <color rgb="FFF8696B"/>
      </colorScale>
    </cfRule>
  </conditionalFormatting>
  <conditionalFormatting sqref="AD6">
    <cfRule type="colorScale" priority="383">
      <colorScale>
        <cfvo type="min"/>
        <cfvo type="percentile" val="50"/>
        <cfvo type="max"/>
        <color rgb="FF63BE7B"/>
        <color rgb="FFFFEB84"/>
        <color rgb="FFF8696B"/>
      </colorScale>
    </cfRule>
  </conditionalFormatting>
  <conditionalFormatting sqref="AD6">
    <cfRule type="colorScale" priority="382">
      <colorScale>
        <cfvo type="min"/>
        <cfvo type="percentile" val="50"/>
        <cfvo type="max"/>
        <color rgb="FF63BE7B"/>
        <color rgb="FFFFEB84"/>
        <color rgb="FFF8696B"/>
      </colorScale>
    </cfRule>
  </conditionalFormatting>
  <conditionalFormatting sqref="AD6">
    <cfRule type="colorScale" priority="381">
      <colorScale>
        <cfvo type="min"/>
        <cfvo type="percentile" val="50"/>
        <cfvo type="max"/>
        <color rgb="FF63BE7B"/>
        <color rgb="FFFFEB84"/>
        <color rgb="FFF8696B"/>
      </colorScale>
    </cfRule>
  </conditionalFormatting>
  <conditionalFormatting sqref="AD6">
    <cfRule type="colorScale" priority="387">
      <colorScale>
        <cfvo type="min"/>
        <cfvo type="percentile" val="50"/>
        <cfvo type="max"/>
        <color rgb="FF63BE7B"/>
        <color rgb="FFFFEB84"/>
        <color rgb="FFF8696B"/>
      </colorScale>
    </cfRule>
  </conditionalFormatting>
  <conditionalFormatting sqref="AD6:AD7">
    <cfRule type="colorScale" priority="378">
      <colorScale>
        <cfvo type="min"/>
        <cfvo type="percentile" val="50"/>
        <cfvo type="max"/>
        <color rgb="FF63BE7B"/>
        <color rgb="FFFFEB84"/>
        <color rgb="FFF8696B"/>
      </colorScale>
    </cfRule>
  </conditionalFormatting>
  <conditionalFormatting sqref="AD6:AD7">
    <cfRule type="colorScale" priority="377">
      <colorScale>
        <cfvo type="min"/>
        <cfvo type="percentile" val="50"/>
        <cfvo type="max"/>
        <color rgb="FF63BE7B"/>
        <color rgb="FFFFEB84"/>
        <color rgb="FFF8696B"/>
      </colorScale>
    </cfRule>
  </conditionalFormatting>
  <conditionalFormatting sqref="AD8:AD9">
    <cfRule type="colorScale" priority="373">
      <colorScale>
        <cfvo type="min"/>
        <cfvo type="percentile" val="50"/>
        <cfvo type="max"/>
        <color rgb="FF63BE7B"/>
        <color rgb="FFFFEB84"/>
        <color rgb="FFF8696B"/>
      </colorScale>
    </cfRule>
  </conditionalFormatting>
  <conditionalFormatting sqref="AD8:AD9">
    <cfRule type="colorScale" priority="372">
      <colorScale>
        <cfvo type="min"/>
        <cfvo type="percentile" val="50"/>
        <cfvo type="max"/>
        <color rgb="FF63BE7B"/>
        <color rgb="FFFFEB84"/>
        <color rgb="FFF8696B"/>
      </colorScale>
    </cfRule>
  </conditionalFormatting>
  <conditionalFormatting sqref="AD8:AD9">
    <cfRule type="colorScale" priority="371">
      <colorScale>
        <cfvo type="min"/>
        <cfvo type="percentile" val="50"/>
        <cfvo type="max"/>
        <color rgb="FF63BE7B"/>
        <color rgb="FFFFEB84"/>
        <color rgb="FFF8696B"/>
      </colorScale>
    </cfRule>
  </conditionalFormatting>
  <conditionalFormatting sqref="AD8:AD9">
    <cfRule type="colorScale" priority="370">
      <colorScale>
        <cfvo type="min"/>
        <cfvo type="percentile" val="50"/>
        <cfvo type="max"/>
        <color rgb="FF63BE7B"/>
        <color rgb="FFFFEB84"/>
        <color rgb="FFF8696B"/>
      </colorScale>
    </cfRule>
  </conditionalFormatting>
  <conditionalFormatting sqref="AD8:AD9">
    <cfRule type="colorScale" priority="376">
      <colorScale>
        <cfvo type="min"/>
        <cfvo type="percentile" val="50"/>
        <cfvo type="max"/>
        <color rgb="FF63BE7B"/>
        <color rgb="FFFFEB84"/>
        <color rgb="FFF8696B"/>
      </colorScale>
    </cfRule>
  </conditionalFormatting>
  <conditionalFormatting sqref="AD8:AD9">
    <cfRule type="colorScale" priority="369">
      <colorScale>
        <cfvo type="min"/>
        <cfvo type="percentile" val="50"/>
        <cfvo type="max"/>
        <color rgb="FF63BE7B"/>
        <color rgb="FFFFEB84"/>
        <color rgb="FFF8696B"/>
      </colorScale>
    </cfRule>
  </conditionalFormatting>
  <conditionalFormatting sqref="AD8:AD9">
    <cfRule type="colorScale" priority="368">
      <colorScale>
        <cfvo type="min"/>
        <cfvo type="percentile" val="50"/>
        <cfvo type="max"/>
        <color rgb="FF63BE7B"/>
        <color rgb="FFFFEB84"/>
        <color rgb="FFF8696B"/>
      </colorScale>
    </cfRule>
  </conditionalFormatting>
  <conditionalFormatting sqref="AD10:AD11">
    <cfRule type="colorScale" priority="364">
      <colorScale>
        <cfvo type="min"/>
        <cfvo type="percentile" val="50"/>
        <cfvo type="max"/>
        <color rgb="FF63BE7B"/>
        <color rgb="FFFFEB84"/>
        <color rgb="FFF8696B"/>
      </colorScale>
    </cfRule>
  </conditionalFormatting>
  <conditionalFormatting sqref="AD10:AD11">
    <cfRule type="colorScale" priority="363">
      <colorScale>
        <cfvo type="min"/>
        <cfvo type="percentile" val="50"/>
        <cfvo type="max"/>
        <color rgb="FF63BE7B"/>
        <color rgb="FFFFEB84"/>
        <color rgb="FFF8696B"/>
      </colorScale>
    </cfRule>
  </conditionalFormatting>
  <conditionalFormatting sqref="AD10:AD11">
    <cfRule type="colorScale" priority="362">
      <colorScale>
        <cfvo type="min"/>
        <cfvo type="percentile" val="50"/>
        <cfvo type="max"/>
        <color rgb="FF63BE7B"/>
        <color rgb="FFFFEB84"/>
        <color rgb="FFF8696B"/>
      </colorScale>
    </cfRule>
  </conditionalFormatting>
  <conditionalFormatting sqref="AD10:AD11">
    <cfRule type="colorScale" priority="361">
      <colorScale>
        <cfvo type="min"/>
        <cfvo type="percentile" val="50"/>
        <cfvo type="max"/>
        <color rgb="FF63BE7B"/>
        <color rgb="FFFFEB84"/>
        <color rgb="FFF8696B"/>
      </colorScale>
    </cfRule>
  </conditionalFormatting>
  <conditionalFormatting sqref="AD10:AD11">
    <cfRule type="colorScale" priority="367">
      <colorScale>
        <cfvo type="min"/>
        <cfvo type="percentile" val="50"/>
        <cfvo type="max"/>
        <color rgb="FF63BE7B"/>
        <color rgb="FFFFEB84"/>
        <color rgb="FFF8696B"/>
      </colorScale>
    </cfRule>
  </conditionalFormatting>
  <conditionalFormatting sqref="AD10:AD11">
    <cfRule type="colorScale" priority="360">
      <colorScale>
        <cfvo type="min"/>
        <cfvo type="percentile" val="50"/>
        <cfvo type="max"/>
        <color rgb="FF63BE7B"/>
        <color rgb="FFFFEB84"/>
        <color rgb="FFF8696B"/>
      </colorScale>
    </cfRule>
  </conditionalFormatting>
  <conditionalFormatting sqref="AD10:AD11">
    <cfRule type="colorScale" priority="359">
      <colorScale>
        <cfvo type="min"/>
        <cfvo type="percentile" val="50"/>
        <cfvo type="max"/>
        <color rgb="FF63BE7B"/>
        <color rgb="FFFFEB84"/>
        <color rgb="FFF8696B"/>
      </colorScale>
    </cfRule>
  </conditionalFormatting>
  <conditionalFormatting sqref="AD12:AD13">
    <cfRule type="colorScale" priority="355">
      <colorScale>
        <cfvo type="min"/>
        <cfvo type="percentile" val="50"/>
        <cfvo type="max"/>
        <color rgb="FF63BE7B"/>
        <color rgb="FFFFEB84"/>
        <color rgb="FFF8696B"/>
      </colorScale>
    </cfRule>
  </conditionalFormatting>
  <conditionalFormatting sqref="AD12:AD13">
    <cfRule type="colorScale" priority="354">
      <colorScale>
        <cfvo type="min"/>
        <cfvo type="percentile" val="50"/>
        <cfvo type="max"/>
        <color rgb="FF63BE7B"/>
        <color rgb="FFFFEB84"/>
        <color rgb="FFF8696B"/>
      </colorScale>
    </cfRule>
  </conditionalFormatting>
  <conditionalFormatting sqref="AD12:AD13">
    <cfRule type="colorScale" priority="353">
      <colorScale>
        <cfvo type="min"/>
        <cfvo type="percentile" val="50"/>
        <cfvo type="max"/>
        <color rgb="FF63BE7B"/>
        <color rgb="FFFFEB84"/>
        <color rgb="FFF8696B"/>
      </colorScale>
    </cfRule>
  </conditionalFormatting>
  <conditionalFormatting sqref="AD12:AD13">
    <cfRule type="colorScale" priority="352">
      <colorScale>
        <cfvo type="min"/>
        <cfvo type="percentile" val="50"/>
        <cfvo type="max"/>
        <color rgb="FF63BE7B"/>
        <color rgb="FFFFEB84"/>
        <color rgb="FFF8696B"/>
      </colorScale>
    </cfRule>
  </conditionalFormatting>
  <conditionalFormatting sqref="AD12:AD13">
    <cfRule type="colorScale" priority="358">
      <colorScale>
        <cfvo type="min"/>
        <cfvo type="percentile" val="50"/>
        <cfvo type="max"/>
        <color rgb="FF63BE7B"/>
        <color rgb="FFFFEB84"/>
        <color rgb="FFF8696B"/>
      </colorScale>
    </cfRule>
  </conditionalFormatting>
  <conditionalFormatting sqref="AD12:AD13">
    <cfRule type="colorScale" priority="351">
      <colorScale>
        <cfvo type="min"/>
        <cfvo type="percentile" val="50"/>
        <cfvo type="max"/>
        <color rgb="FF63BE7B"/>
        <color rgb="FFFFEB84"/>
        <color rgb="FFF8696B"/>
      </colorScale>
    </cfRule>
  </conditionalFormatting>
  <conditionalFormatting sqref="AD12:AD13">
    <cfRule type="colorScale" priority="350">
      <colorScale>
        <cfvo type="min"/>
        <cfvo type="percentile" val="50"/>
        <cfvo type="max"/>
        <color rgb="FF63BE7B"/>
        <color rgb="FFFFEB84"/>
        <color rgb="FFF8696B"/>
      </colorScale>
    </cfRule>
  </conditionalFormatting>
  <conditionalFormatting sqref="AD14:AD15">
    <cfRule type="colorScale" priority="346">
      <colorScale>
        <cfvo type="min"/>
        <cfvo type="percentile" val="50"/>
        <cfvo type="max"/>
        <color rgb="FF63BE7B"/>
        <color rgb="FFFFEB84"/>
        <color rgb="FFF8696B"/>
      </colorScale>
    </cfRule>
  </conditionalFormatting>
  <conditionalFormatting sqref="AD14:AD15">
    <cfRule type="colorScale" priority="345">
      <colorScale>
        <cfvo type="min"/>
        <cfvo type="percentile" val="50"/>
        <cfvo type="max"/>
        <color rgb="FF63BE7B"/>
        <color rgb="FFFFEB84"/>
        <color rgb="FFF8696B"/>
      </colorScale>
    </cfRule>
  </conditionalFormatting>
  <conditionalFormatting sqref="AD14:AD15">
    <cfRule type="colorScale" priority="344">
      <colorScale>
        <cfvo type="min"/>
        <cfvo type="percentile" val="50"/>
        <cfvo type="max"/>
        <color rgb="FF63BE7B"/>
        <color rgb="FFFFEB84"/>
        <color rgb="FFF8696B"/>
      </colorScale>
    </cfRule>
  </conditionalFormatting>
  <conditionalFormatting sqref="AD14:AD15">
    <cfRule type="colorScale" priority="343">
      <colorScale>
        <cfvo type="min"/>
        <cfvo type="percentile" val="50"/>
        <cfvo type="max"/>
        <color rgb="FF63BE7B"/>
        <color rgb="FFFFEB84"/>
        <color rgb="FFF8696B"/>
      </colorScale>
    </cfRule>
  </conditionalFormatting>
  <conditionalFormatting sqref="AD14:AD15">
    <cfRule type="colorScale" priority="349">
      <colorScale>
        <cfvo type="min"/>
        <cfvo type="percentile" val="50"/>
        <cfvo type="max"/>
        <color rgb="FF63BE7B"/>
        <color rgb="FFFFEB84"/>
        <color rgb="FFF8696B"/>
      </colorScale>
    </cfRule>
  </conditionalFormatting>
  <conditionalFormatting sqref="AD14:AD15">
    <cfRule type="colorScale" priority="342">
      <colorScale>
        <cfvo type="min"/>
        <cfvo type="percentile" val="50"/>
        <cfvo type="max"/>
        <color rgb="FF63BE7B"/>
        <color rgb="FFFFEB84"/>
        <color rgb="FFF8696B"/>
      </colorScale>
    </cfRule>
  </conditionalFormatting>
  <conditionalFormatting sqref="AD14:AD15">
    <cfRule type="colorScale" priority="341">
      <colorScale>
        <cfvo type="min"/>
        <cfvo type="percentile" val="50"/>
        <cfvo type="max"/>
        <color rgb="FF63BE7B"/>
        <color rgb="FFFFEB84"/>
        <color rgb="FFF8696B"/>
      </colorScale>
    </cfRule>
  </conditionalFormatting>
  <conditionalFormatting sqref="AD16:AD17">
    <cfRule type="colorScale" priority="337">
      <colorScale>
        <cfvo type="min"/>
        <cfvo type="percentile" val="50"/>
        <cfvo type="max"/>
        <color rgb="FF63BE7B"/>
        <color rgb="FFFFEB84"/>
        <color rgb="FFF8696B"/>
      </colorScale>
    </cfRule>
  </conditionalFormatting>
  <conditionalFormatting sqref="AD16:AD17">
    <cfRule type="colorScale" priority="336">
      <colorScale>
        <cfvo type="min"/>
        <cfvo type="percentile" val="50"/>
        <cfvo type="max"/>
        <color rgb="FF63BE7B"/>
        <color rgb="FFFFEB84"/>
        <color rgb="FFF8696B"/>
      </colorScale>
    </cfRule>
  </conditionalFormatting>
  <conditionalFormatting sqref="AD16:AD17">
    <cfRule type="colorScale" priority="335">
      <colorScale>
        <cfvo type="min"/>
        <cfvo type="percentile" val="50"/>
        <cfvo type="max"/>
        <color rgb="FF63BE7B"/>
        <color rgb="FFFFEB84"/>
        <color rgb="FFF8696B"/>
      </colorScale>
    </cfRule>
  </conditionalFormatting>
  <conditionalFormatting sqref="AD16:AD17">
    <cfRule type="colorScale" priority="334">
      <colorScale>
        <cfvo type="min"/>
        <cfvo type="percentile" val="50"/>
        <cfvo type="max"/>
        <color rgb="FF63BE7B"/>
        <color rgb="FFFFEB84"/>
        <color rgb="FFF8696B"/>
      </colorScale>
    </cfRule>
  </conditionalFormatting>
  <conditionalFormatting sqref="AD16:AD17">
    <cfRule type="colorScale" priority="340">
      <colorScale>
        <cfvo type="min"/>
        <cfvo type="percentile" val="50"/>
        <cfvo type="max"/>
        <color rgb="FF63BE7B"/>
        <color rgb="FFFFEB84"/>
        <color rgb="FFF8696B"/>
      </colorScale>
    </cfRule>
  </conditionalFormatting>
  <conditionalFormatting sqref="AD16:AD17">
    <cfRule type="colorScale" priority="333">
      <colorScale>
        <cfvo type="min"/>
        <cfvo type="percentile" val="50"/>
        <cfvo type="max"/>
        <color rgb="FF63BE7B"/>
        <color rgb="FFFFEB84"/>
        <color rgb="FFF8696B"/>
      </colorScale>
    </cfRule>
  </conditionalFormatting>
  <conditionalFormatting sqref="AD16:AD17">
    <cfRule type="colorScale" priority="332">
      <colorScale>
        <cfvo type="min"/>
        <cfvo type="percentile" val="50"/>
        <cfvo type="max"/>
        <color rgb="FF63BE7B"/>
        <color rgb="FFFFEB84"/>
        <color rgb="FFF8696B"/>
      </colorScale>
    </cfRule>
  </conditionalFormatting>
  <conditionalFormatting sqref="AD4:AD17">
    <cfRule type="colorScale" priority="331">
      <colorScale>
        <cfvo type="min"/>
        <cfvo type="percentile" val="50"/>
        <cfvo type="max"/>
        <color rgb="FF63BE7B"/>
        <color rgb="FFFFEB84"/>
        <color rgb="FFF8696B"/>
      </colorScale>
    </cfRule>
  </conditionalFormatting>
  <conditionalFormatting sqref="AD18:AD20">
    <cfRule type="colorScale" priority="327">
      <colorScale>
        <cfvo type="min"/>
        <cfvo type="percentile" val="50"/>
        <cfvo type="max"/>
        <color rgb="FF63BE7B"/>
        <color rgb="FFFFEB84"/>
        <color rgb="FFF8696B"/>
      </colorScale>
    </cfRule>
  </conditionalFormatting>
  <conditionalFormatting sqref="AD18:AD20">
    <cfRule type="colorScale" priority="326">
      <colorScale>
        <cfvo type="min"/>
        <cfvo type="percentile" val="50"/>
        <cfvo type="max"/>
        <color rgb="FF63BE7B"/>
        <color rgb="FFFFEB84"/>
        <color rgb="FFF8696B"/>
      </colorScale>
    </cfRule>
  </conditionalFormatting>
  <conditionalFormatting sqref="AD18:AD20">
    <cfRule type="colorScale" priority="325">
      <colorScale>
        <cfvo type="min"/>
        <cfvo type="percentile" val="50"/>
        <cfvo type="max"/>
        <color rgb="FF63BE7B"/>
        <color rgb="FFFFEB84"/>
        <color rgb="FFF8696B"/>
      </colorScale>
    </cfRule>
  </conditionalFormatting>
  <conditionalFormatting sqref="AD18:AD20">
    <cfRule type="colorScale" priority="324">
      <colorScale>
        <cfvo type="min"/>
        <cfvo type="percentile" val="50"/>
        <cfvo type="max"/>
        <color rgb="FF63BE7B"/>
        <color rgb="FFFFEB84"/>
        <color rgb="FFF8696B"/>
      </colorScale>
    </cfRule>
  </conditionalFormatting>
  <conditionalFormatting sqref="AD18:AD20">
    <cfRule type="colorScale" priority="330">
      <colorScale>
        <cfvo type="min"/>
        <cfvo type="percentile" val="50"/>
        <cfvo type="max"/>
        <color rgb="FF63BE7B"/>
        <color rgb="FFFFEB84"/>
        <color rgb="FFF8696B"/>
      </colorScale>
    </cfRule>
  </conditionalFormatting>
  <conditionalFormatting sqref="AD18:AD20">
    <cfRule type="colorScale" priority="323">
      <colorScale>
        <cfvo type="min"/>
        <cfvo type="percentile" val="50"/>
        <cfvo type="max"/>
        <color rgb="FF63BE7B"/>
        <color rgb="FFFFEB84"/>
        <color rgb="FFF8696B"/>
      </colorScale>
    </cfRule>
  </conditionalFormatting>
  <conditionalFormatting sqref="AD18:AD20">
    <cfRule type="colorScale" priority="322">
      <colorScale>
        <cfvo type="min"/>
        <cfvo type="percentile" val="50"/>
        <cfvo type="max"/>
        <color rgb="FF63BE7B"/>
        <color rgb="FFFFEB84"/>
        <color rgb="FFF8696B"/>
      </colorScale>
    </cfRule>
  </conditionalFormatting>
  <conditionalFormatting sqref="AD18:AD20">
    <cfRule type="colorScale" priority="321">
      <colorScale>
        <cfvo type="min"/>
        <cfvo type="percentile" val="50"/>
        <cfvo type="max"/>
        <color rgb="FF63BE7B"/>
        <color rgb="FFFFEB84"/>
        <color rgb="FFF8696B"/>
      </colorScale>
    </cfRule>
  </conditionalFormatting>
  <conditionalFormatting sqref="AD22">
    <cfRule type="colorScale" priority="309">
      <colorScale>
        <cfvo type="min"/>
        <cfvo type="percentile" val="50"/>
        <cfvo type="max"/>
        <color rgb="FF63BE7B"/>
        <color rgb="FFFFEB84"/>
        <color rgb="FFF8696B"/>
      </colorScale>
    </cfRule>
  </conditionalFormatting>
  <conditionalFormatting sqref="AD22">
    <cfRule type="colorScale" priority="308">
      <colorScale>
        <cfvo type="min"/>
        <cfvo type="percentile" val="50"/>
        <cfvo type="max"/>
        <color rgb="FF63BE7B"/>
        <color rgb="FFFFEB84"/>
        <color rgb="FFF8696B"/>
      </colorScale>
    </cfRule>
  </conditionalFormatting>
  <conditionalFormatting sqref="AD22">
    <cfRule type="colorScale" priority="307">
      <colorScale>
        <cfvo type="min"/>
        <cfvo type="percentile" val="50"/>
        <cfvo type="max"/>
        <color rgb="FF63BE7B"/>
        <color rgb="FFFFEB84"/>
        <color rgb="FFF8696B"/>
      </colorScale>
    </cfRule>
  </conditionalFormatting>
  <conditionalFormatting sqref="AD22">
    <cfRule type="colorScale" priority="312">
      <colorScale>
        <cfvo type="min"/>
        <cfvo type="percentile" val="50"/>
        <cfvo type="max"/>
        <color rgb="FF63BE7B"/>
        <color rgb="FFFFEB84"/>
        <color rgb="FFF8696B"/>
      </colorScale>
    </cfRule>
  </conditionalFormatting>
  <conditionalFormatting sqref="AD22">
    <cfRule type="colorScale" priority="306">
      <colorScale>
        <cfvo type="min"/>
        <cfvo type="percentile" val="50"/>
        <cfvo type="max"/>
        <color rgb="FF63BE7B"/>
        <color rgb="FFFFEB84"/>
        <color rgb="FFF8696B"/>
      </colorScale>
    </cfRule>
  </conditionalFormatting>
  <conditionalFormatting sqref="AD21:AD22">
    <cfRule type="colorScale" priority="301">
      <colorScale>
        <cfvo type="min"/>
        <cfvo type="percentile" val="50"/>
        <cfvo type="max"/>
        <color rgb="FF63BE7B"/>
        <color rgb="FFFFEB84"/>
        <color rgb="FFF8696B"/>
      </colorScale>
    </cfRule>
  </conditionalFormatting>
  <conditionalFormatting sqref="AD21">
    <cfRule type="colorScale" priority="315">
      <colorScale>
        <cfvo type="min"/>
        <cfvo type="percentile" val="50"/>
        <cfvo type="max"/>
        <color rgb="FF63BE7B"/>
        <color rgb="FFFFEB84"/>
        <color rgb="FFF8696B"/>
      </colorScale>
    </cfRule>
  </conditionalFormatting>
  <conditionalFormatting sqref="AD21">
    <cfRule type="colorScale" priority="316">
      <colorScale>
        <cfvo type="min"/>
        <cfvo type="percentile" val="50"/>
        <cfvo type="max"/>
        <color rgb="FF63BE7B"/>
        <color rgb="FFFFEB84"/>
        <color rgb="FFF8696B"/>
      </colorScale>
    </cfRule>
  </conditionalFormatting>
  <conditionalFormatting sqref="AD21">
    <cfRule type="colorScale" priority="317">
      <colorScale>
        <cfvo type="min"/>
        <cfvo type="percentile" val="50"/>
        <cfvo type="max"/>
        <color rgb="FF63BE7B"/>
        <color rgb="FFFFEB84"/>
        <color rgb="FFF8696B"/>
      </colorScale>
    </cfRule>
  </conditionalFormatting>
  <conditionalFormatting sqref="AD21:AD22">
    <cfRule type="colorScale" priority="318">
      <colorScale>
        <cfvo type="min"/>
        <cfvo type="percentile" val="50"/>
        <cfvo type="max"/>
        <color rgb="FF63BE7B"/>
        <color rgb="FFFFEB84"/>
        <color rgb="FFF8696B"/>
      </colorScale>
    </cfRule>
  </conditionalFormatting>
  <conditionalFormatting sqref="AD21:AD22">
    <cfRule type="colorScale" priority="319">
      <colorScale>
        <cfvo type="min"/>
        <cfvo type="percentile" val="50"/>
        <cfvo type="max"/>
        <color rgb="FF63BE7B"/>
        <color rgb="FFFFEB84"/>
        <color rgb="FFF8696B"/>
      </colorScale>
    </cfRule>
  </conditionalFormatting>
  <conditionalFormatting sqref="AD21">
    <cfRule type="colorScale" priority="320">
      <colorScale>
        <cfvo type="min"/>
        <cfvo type="percentile" val="50"/>
        <cfvo type="max"/>
        <color rgb="FF63BE7B"/>
        <color rgb="FFFFEB84"/>
        <color rgb="FFF8696B"/>
      </colorScale>
    </cfRule>
  </conditionalFormatting>
  <conditionalFormatting sqref="AD23:AD24">
    <cfRule type="colorScale" priority="295">
      <colorScale>
        <cfvo type="min"/>
        <cfvo type="percentile" val="50"/>
        <cfvo type="max"/>
        <color rgb="FF63BE7B"/>
        <color rgb="FFFFEB84"/>
        <color rgb="FFF8696B"/>
      </colorScale>
    </cfRule>
  </conditionalFormatting>
  <conditionalFormatting sqref="AD23:AD24">
    <cfRule type="colorScale" priority="294">
      <colorScale>
        <cfvo type="min"/>
        <cfvo type="percentile" val="50"/>
        <cfvo type="max"/>
        <color rgb="FF63BE7B"/>
        <color rgb="FFFFEB84"/>
        <color rgb="FFF8696B"/>
      </colorScale>
    </cfRule>
  </conditionalFormatting>
  <conditionalFormatting sqref="AD23:AD24">
    <cfRule type="colorScale" priority="293">
      <colorScale>
        <cfvo type="min"/>
        <cfvo type="percentile" val="50"/>
        <cfvo type="max"/>
        <color rgb="FF63BE7B"/>
        <color rgb="FFFFEB84"/>
        <color rgb="FFF8696B"/>
      </colorScale>
    </cfRule>
  </conditionalFormatting>
  <conditionalFormatting sqref="AD23:AD24">
    <cfRule type="colorScale" priority="298">
      <colorScale>
        <cfvo type="min"/>
        <cfvo type="percentile" val="50"/>
        <cfvo type="max"/>
        <color rgb="FF63BE7B"/>
        <color rgb="FFFFEB84"/>
        <color rgb="FFF8696B"/>
      </colorScale>
    </cfRule>
  </conditionalFormatting>
  <conditionalFormatting sqref="AD23:AD24">
    <cfRule type="colorScale" priority="292">
      <colorScale>
        <cfvo type="min"/>
        <cfvo type="percentile" val="50"/>
        <cfvo type="max"/>
        <color rgb="FF63BE7B"/>
        <color rgb="FFFFEB84"/>
        <color rgb="FFF8696B"/>
      </colorScale>
    </cfRule>
  </conditionalFormatting>
  <conditionalFormatting sqref="AD23:AD24">
    <cfRule type="colorScale" priority="289">
      <colorScale>
        <cfvo type="min"/>
        <cfvo type="percentile" val="50"/>
        <cfvo type="max"/>
        <color rgb="FF63BE7B"/>
        <color rgb="FFFFEB84"/>
        <color rgb="FFF8696B"/>
      </colorScale>
    </cfRule>
  </conditionalFormatting>
  <conditionalFormatting sqref="AD23:AD24">
    <cfRule type="colorScale" priority="299">
      <colorScale>
        <cfvo type="min"/>
        <cfvo type="percentile" val="50"/>
        <cfvo type="max"/>
        <color rgb="FF63BE7B"/>
        <color rgb="FFFFEB84"/>
        <color rgb="FFF8696B"/>
      </colorScale>
    </cfRule>
  </conditionalFormatting>
  <conditionalFormatting sqref="AD23:AD24">
    <cfRule type="colorScale" priority="300">
      <colorScale>
        <cfvo type="min"/>
        <cfvo type="percentile" val="50"/>
        <cfvo type="max"/>
        <color rgb="FF63BE7B"/>
        <color rgb="FFFFEB84"/>
        <color rgb="FFF8696B"/>
      </colorScale>
    </cfRule>
  </conditionalFormatting>
  <conditionalFormatting sqref="AD25">
    <cfRule type="colorScale" priority="283">
      <colorScale>
        <cfvo type="min"/>
        <cfvo type="percentile" val="50"/>
        <cfvo type="max"/>
        <color rgb="FF63BE7B"/>
        <color rgb="FFFFEB84"/>
        <color rgb="FFF8696B"/>
      </colorScale>
    </cfRule>
  </conditionalFormatting>
  <conditionalFormatting sqref="AD25">
    <cfRule type="colorScale" priority="282">
      <colorScale>
        <cfvo type="min"/>
        <cfvo type="percentile" val="50"/>
        <cfvo type="max"/>
        <color rgb="FF63BE7B"/>
        <color rgb="FFFFEB84"/>
        <color rgb="FFF8696B"/>
      </colorScale>
    </cfRule>
  </conditionalFormatting>
  <conditionalFormatting sqref="AD25">
    <cfRule type="colorScale" priority="281">
      <colorScale>
        <cfvo type="min"/>
        <cfvo type="percentile" val="50"/>
        <cfvo type="max"/>
        <color rgb="FF63BE7B"/>
        <color rgb="FFFFEB84"/>
        <color rgb="FFF8696B"/>
      </colorScale>
    </cfRule>
  </conditionalFormatting>
  <conditionalFormatting sqref="AD25">
    <cfRule type="colorScale" priority="286">
      <colorScale>
        <cfvo type="min"/>
        <cfvo type="percentile" val="50"/>
        <cfvo type="max"/>
        <color rgb="FF63BE7B"/>
        <color rgb="FFFFEB84"/>
        <color rgb="FFF8696B"/>
      </colorScale>
    </cfRule>
  </conditionalFormatting>
  <conditionalFormatting sqref="AD25">
    <cfRule type="colorScale" priority="280">
      <colorScale>
        <cfvo type="min"/>
        <cfvo type="percentile" val="50"/>
        <cfvo type="max"/>
        <color rgb="FF63BE7B"/>
        <color rgb="FFFFEB84"/>
        <color rgb="FFF8696B"/>
      </colorScale>
    </cfRule>
  </conditionalFormatting>
  <conditionalFormatting sqref="AD25">
    <cfRule type="colorScale" priority="279">
      <colorScale>
        <cfvo type="min"/>
        <cfvo type="percentile" val="50"/>
        <cfvo type="max"/>
        <color rgb="FF63BE7B"/>
        <color rgb="FFFFEB84"/>
        <color rgb="FFF8696B"/>
      </colorScale>
    </cfRule>
  </conditionalFormatting>
  <conditionalFormatting sqref="AD25">
    <cfRule type="colorScale" priority="287">
      <colorScale>
        <cfvo type="min"/>
        <cfvo type="percentile" val="50"/>
        <cfvo type="max"/>
        <color rgb="FF63BE7B"/>
        <color rgb="FFFFEB84"/>
        <color rgb="FFF8696B"/>
      </colorScale>
    </cfRule>
  </conditionalFormatting>
  <conditionalFormatting sqref="AD25">
    <cfRule type="colorScale" priority="288">
      <colorScale>
        <cfvo type="min"/>
        <cfvo type="percentile" val="50"/>
        <cfvo type="max"/>
        <color rgb="FF63BE7B"/>
        <color rgb="FFFFEB84"/>
        <color rgb="FFF8696B"/>
      </colorScale>
    </cfRule>
  </conditionalFormatting>
  <conditionalFormatting sqref="AD26:AD27">
    <cfRule type="colorScale" priority="270">
      <colorScale>
        <cfvo type="min"/>
        <cfvo type="percentile" val="50"/>
        <cfvo type="max"/>
        <color rgb="FF63BE7B"/>
        <color rgb="FFFFEB84"/>
        <color rgb="FFF8696B"/>
      </colorScale>
    </cfRule>
  </conditionalFormatting>
  <conditionalFormatting sqref="AD26:AD27">
    <cfRule type="colorScale" priority="273">
      <colorScale>
        <cfvo type="min"/>
        <cfvo type="percentile" val="50"/>
        <cfvo type="max"/>
        <color rgb="FF63BE7B"/>
        <color rgb="FFFFEB84"/>
        <color rgb="FFF8696B"/>
      </colorScale>
    </cfRule>
  </conditionalFormatting>
  <conditionalFormatting sqref="AD26:AD27">
    <cfRule type="colorScale" priority="274">
      <colorScale>
        <cfvo type="min"/>
        <cfvo type="percentile" val="50"/>
        <cfvo type="max"/>
        <color rgb="FF63BE7B"/>
        <color rgb="FFFFEB84"/>
        <color rgb="FFF8696B"/>
      </colorScale>
    </cfRule>
  </conditionalFormatting>
  <conditionalFormatting sqref="AD26:AD27">
    <cfRule type="colorScale" priority="275">
      <colorScale>
        <cfvo type="min"/>
        <cfvo type="percentile" val="50"/>
        <cfvo type="max"/>
        <color rgb="FF63BE7B"/>
        <color rgb="FFFFEB84"/>
        <color rgb="FFF8696B"/>
      </colorScale>
    </cfRule>
  </conditionalFormatting>
  <conditionalFormatting sqref="AD26:AD27">
    <cfRule type="colorScale" priority="276">
      <colorScale>
        <cfvo type="min"/>
        <cfvo type="percentile" val="50"/>
        <cfvo type="max"/>
        <color rgb="FF63BE7B"/>
        <color rgb="FFFFEB84"/>
        <color rgb="FFF8696B"/>
      </colorScale>
    </cfRule>
  </conditionalFormatting>
  <conditionalFormatting sqref="AD26:AD27">
    <cfRule type="colorScale" priority="277">
      <colorScale>
        <cfvo type="min"/>
        <cfvo type="percentile" val="50"/>
        <cfvo type="max"/>
        <color rgb="FF63BE7B"/>
        <color rgb="FFFFEB84"/>
        <color rgb="FFF8696B"/>
      </colorScale>
    </cfRule>
  </conditionalFormatting>
  <conditionalFormatting sqref="AD26:AD27">
    <cfRule type="colorScale" priority="278">
      <colorScale>
        <cfvo type="min"/>
        <cfvo type="percentile" val="50"/>
        <cfvo type="max"/>
        <color rgb="FF63BE7B"/>
        <color rgb="FFFFEB84"/>
        <color rgb="FFF8696B"/>
      </colorScale>
    </cfRule>
  </conditionalFormatting>
  <conditionalFormatting sqref="AD28:AD29">
    <cfRule type="colorScale" priority="259">
      <colorScale>
        <cfvo type="min"/>
        <cfvo type="percentile" val="50"/>
        <cfvo type="max"/>
        <color rgb="FF63BE7B"/>
        <color rgb="FFFFEB84"/>
        <color rgb="FFF8696B"/>
      </colorScale>
    </cfRule>
  </conditionalFormatting>
  <conditionalFormatting sqref="AD28:AD29">
    <cfRule type="colorScale" priority="264">
      <colorScale>
        <cfvo type="min"/>
        <cfvo type="percentile" val="50"/>
        <cfvo type="max"/>
        <color rgb="FF63BE7B"/>
        <color rgb="FFFFEB84"/>
        <color rgb="FFF8696B"/>
      </colorScale>
    </cfRule>
  </conditionalFormatting>
  <conditionalFormatting sqref="AD28:AD29">
    <cfRule type="colorScale" priority="265">
      <colorScale>
        <cfvo type="min"/>
        <cfvo type="percentile" val="50"/>
        <cfvo type="max"/>
        <color rgb="FF63BE7B"/>
        <color rgb="FFFFEB84"/>
        <color rgb="FFF8696B"/>
      </colorScale>
    </cfRule>
  </conditionalFormatting>
  <conditionalFormatting sqref="AD28:AD29">
    <cfRule type="colorScale" priority="266">
      <colorScale>
        <cfvo type="min"/>
        <cfvo type="percentile" val="50"/>
        <cfvo type="max"/>
        <color rgb="FF63BE7B"/>
        <color rgb="FFFFEB84"/>
        <color rgb="FFF8696B"/>
      </colorScale>
    </cfRule>
  </conditionalFormatting>
  <conditionalFormatting sqref="AD28:AD29">
    <cfRule type="colorScale" priority="267">
      <colorScale>
        <cfvo type="min"/>
        <cfvo type="percentile" val="50"/>
        <cfvo type="max"/>
        <color rgb="FF63BE7B"/>
        <color rgb="FFFFEB84"/>
        <color rgb="FFF8696B"/>
      </colorScale>
    </cfRule>
  </conditionalFormatting>
  <conditionalFormatting sqref="AD28:AD29">
    <cfRule type="colorScale" priority="268">
      <colorScale>
        <cfvo type="min"/>
        <cfvo type="percentile" val="50"/>
        <cfvo type="max"/>
        <color rgb="FF63BE7B"/>
        <color rgb="FFFFEB84"/>
        <color rgb="FFF8696B"/>
      </colorScale>
    </cfRule>
  </conditionalFormatting>
  <conditionalFormatting sqref="AD28:AD29">
    <cfRule type="colorScale" priority="269">
      <colorScale>
        <cfvo type="min"/>
        <cfvo type="percentile" val="50"/>
        <cfvo type="max"/>
        <color rgb="FF63BE7B"/>
        <color rgb="FFFFEB84"/>
        <color rgb="FFF8696B"/>
      </colorScale>
    </cfRule>
  </conditionalFormatting>
  <conditionalFormatting sqref="AD30:AD31">
    <cfRule type="colorScale" priority="250">
      <colorScale>
        <cfvo type="min"/>
        <cfvo type="percentile" val="50"/>
        <cfvo type="max"/>
        <color rgb="FF63BE7B"/>
        <color rgb="FFFFEB84"/>
        <color rgb="FFF8696B"/>
      </colorScale>
    </cfRule>
  </conditionalFormatting>
  <conditionalFormatting sqref="AD30:AD31">
    <cfRule type="colorScale" priority="253">
      <colorScale>
        <cfvo type="min"/>
        <cfvo type="percentile" val="50"/>
        <cfvo type="max"/>
        <color rgb="FF63BE7B"/>
        <color rgb="FFFFEB84"/>
        <color rgb="FFF8696B"/>
      </colorScale>
    </cfRule>
  </conditionalFormatting>
  <conditionalFormatting sqref="AD30:AD31">
    <cfRule type="colorScale" priority="254">
      <colorScale>
        <cfvo type="min"/>
        <cfvo type="percentile" val="50"/>
        <cfvo type="max"/>
        <color rgb="FF63BE7B"/>
        <color rgb="FFFFEB84"/>
        <color rgb="FFF8696B"/>
      </colorScale>
    </cfRule>
  </conditionalFormatting>
  <conditionalFormatting sqref="AD30:AD31">
    <cfRule type="colorScale" priority="255">
      <colorScale>
        <cfvo type="min"/>
        <cfvo type="percentile" val="50"/>
        <cfvo type="max"/>
        <color rgb="FF63BE7B"/>
        <color rgb="FFFFEB84"/>
        <color rgb="FFF8696B"/>
      </colorScale>
    </cfRule>
  </conditionalFormatting>
  <conditionalFormatting sqref="AD30:AD31">
    <cfRule type="colorScale" priority="256">
      <colorScale>
        <cfvo type="min"/>
        <cfvo type="percentile" val="50"/>
        <cfvo type="max"/>
        <color rgb="FF63BE7B"/>
        <color rgb="FFFFEB84"/>
        <color rgb="FFF8696B"/>
      </colorScale>
    </cfRule>
  </conditionalFormatting>
  <conditionalFormatting sqref="AD30:AD31">
    <cfRule type="colorScale" priority="257">
      <colorScale>
        <cfvo type="min"/>
        <cfvo type="percentile" val="50"/>
        <cfvo type="max"/>
        <color rgb="FF63BE7B"/>
        <color rgb="FFFFEB84"/>
        <color rgb="FFF8696B"/>
      </colorScale>
    </cfRule>
  </conditionalFormatting>
  <conditionalFormatting sqref="AD30:AD31">
    <cfRule type="colorScale" priority="258">
      <colorScale>
        <cfvo type="min"/>
        <cfvo type="percentile" val="50"/>
        <cfvo type="max"/>
        <color rgb="FF63BE7B"/>
        <color rgb="FFFFEB84"/>
        <color rgb="FFF8696B"/>
      </colorScale>
    </cfRule>
  </conditionalFormatting>
  <conditionalFormatting sqref="AD32:AD33">
    <cfRule type="colorScale" priority="241">
      <colorScale>
        <cfvo type="min"/>
        <cfvo type="percentile" val="50"/>
        <cfvo type="max"/>
        <color rgb="FF63BE7B"/>
        <color rgb="FFFFEB84"/>
        <color rgb="FFF8696B"/>
      </colorScale>
    </cfRule>
  </conditionalFormatting>
  <conditionalFormatting sqref="AD32:AD33">
    <cfRule type="colorScale" priority="244">
      <colorScale>
        <cfvo type="min"/>
        <cfvo type="percentile" val="50"/>
        <cfvo type="max"/>
        <color rgb="FF63BE7B"/>
        <color rgb="FFFFEB84"/>
        <color rgb="FFF8696B"/>
      </colorScale>
    </cfRule>
  </conditionalFormatting>
  <conditionalFormatting sqref="AD32:AD33">
    <cfRule type="colorScale" priority="245">
      <colorScale>
        <cfvo type="min"/>
        <cfvo type="percentile" val="50"/>
        <cfvo type="max"/>
        <color rgb="FF63BE7B"/>
        <color rgb="FFFFEB84"/>
        <color rgb="FFF8696B"/>
      </colorScale>
    </cfRule>
  </conditionalFormatting>
  <conditionalFormatting sqref="AD32:AD33">
    <cfRule type="colorScale" priority="246">
      <colorScale>
        <cfvo type="min"/>
        <cfvo type="percentile" val="50"/>
        <cfvo type="max"/>
        <color rgb="FF63BE7B"/>
        <color rgb="FFFFEB84"/>
        <color rgb="FFF8696B"/>
      </colorScale>
    </cfRule>
  </conditionalFormatting>
  <conditionalFormatting sqref="AD32:AD33">
    <cfRule type="colorScale" priority="247">
      <colorScale>
        <cfvo type="min"/>
        <cfvo type="percentile" val="50"/>
        <cfvo type="max"/>
        <color rgb="FF63BE7B"/>
        <color rgb="FFFFEB84"/>
        <color rgb="FFF8696B"/>
      </colorScale>
    </cfRule>
  </conditionalFormatting>
  <conditionalFormatting sqref="AD32:AD33">
    <cfRule type="colorScale" priority="248">
      <colorScale>
        <cfvo type="min"/>
        <cfvo type="percentile" val="50"/>
        <cfvo type="max"/>
        <color rgb="FF63BE7B"/>
        <color rgb="FFFFEB84"/>
        <color rgb="FFF8696B"/>
      </colorScale>
    </cfRule>
  </conditionalFormatting>
  <conditionalFormatting sqref="AD32:AD33">
    <cfRule type="colorScale" priority="249">
      <colorScale>
        <cfvo type="min"/>
        <cfvo type="percentile" val="50"/>
        <cfvo type="max"/>
        <color rgb="FF63BE7B"/>
        <color rgb="FFFFEB84"/>
        <color rgb="FFF8696B"/>
      </colorScale>
    </cfRule>
  </conditionalFormatting>
  <conditionalFormatting sqref="AD34:AD35">
    <cfRule type="colorScale" priority="230">
      <colorScale>
        <cfvo type="min"/>
        <cfvo type="percentile" val="50"/>
        <cfvo type="max"/>
        <color rgb="FF63BE7B"/>
        <color rgb="FFFFEB84"/>
        <color rgb="FFF8696B"/>
      </colorScale>
    </cfRule>
  </conditionalFormatting>
  <conditionalFormatting sqref="AD34:AD35">
    <cfRule type="colorScale" priority="235">
      <colorScale>
        <cfvo type="min"/>
        <cfvo type="percentile" val="50"/>
        <cfvo type="max"/>
        <color rgb="FF63BE7B"/>
        <color rgb="FFFFEB84"/>
        <color rgb="FFF8696B"/>
      </colorScale>
    </cfRule>
  </conditionalFormatting>
  <conditionalFormatting sqref="AD34:AD35">
    <cfRule type="colorScale" priority="236">
      <colorScale>
        <cfvo type="min"/>
        <cfvo type="percentile" val="50"/>
        <cfvo type="max"/>
        <color rgb="FF63BE7B"/>
        <color rgb="FFFFEB84"/>
        <color rgb="FFF8696B"/>
      </colorScale>
    </cfRule>
  </conditionalFormatting>
  <conditionalFormatting sqref="AD34:AD35">
    <cfRule type="colorScale" priority="237">
      <colorScale>
        <cfvo type="min"/>
        <cfvo type="percentile" val="50"/>
        <cfvo type="max"/>
        <color rgb="FF63BE7B"/>
        <color rgb="FFFFEB84"/>
        <color rgb="FFF8696B"/>
      </colorScale>
    </cfRule>
  </conditionalFormatting>
  <conditionalFormatting sqref="AD34:AD35">
    <cfRule type="colorScale" priority="238">
      <colorScale>
        <cfvo type="min"/>
        <cfvo type="percentile" val="50"/>
        <cfvo type="max"/>
        <color rgb="FF63BE7B"/>
        <color rgb="FFFFEB84"/>
        <color rgb="FFF8696B"/>
      </colorScale>
    </cfRule>
  </conditionalFormatting>
  <conditionalFormatting sqref="AD34:AD35">
    <cfRule type="colorScale" priority="239">
      <colorScale>
        <cfvo type="min"/>
        <cfvo type="percentile" val="50"/>
        <cfvo type="max"/>
        <color rgb="FF63BE7B"/>
        <color rgb="FFFFEB84"/>
        <color rgb="FFF8696B"/>
      </colorScale>
    </cfRule>
  </conditionalFormatting>
  <conditionalFormatting sqref="AD34:AD35">
    <cfRule type="colorScale" priority="240">
      <colorScale>
        <cfvo type="min"/>
        <cfvo type="percentile" val="50"/>
        <cfvo type="max"/>
        <color rgb="FF63BE7B"/>
        <color rgb="FFFFEB84"/>
        <color rgb="FFF8696B"/>
      </colorScale>
    </cfRule>
  </conditionalFormatting>
  <conditionalFormatting sqref="AD36:AD37">
    <cfRule type="colorScale" priority="221">
      <colorScale>
        <cfvo type="min"/>
        <cfvo type="percentile" val="50"/>
        <cfvo type="max"/>
        <color rgb="FF63BE7B"/>
        <color rgb="FFFFEB84"/>
        <color rgb="FFF8696B"/>
      </colorScale>
    </cfRule>
  </conditionalFormatting>
  <conditionalFormatting sqref="AD36:AD37">
    <cfRule type="colorScale" priority="224">
      <colorScale>
        <cfvo type="min"/>
        <cfvo type="percentile" val="50"/>
        <cfvo type="max"/>
        <color rgb="FF63BE7B"/>
        <color rgb="FFFFEB84"/>
        <color rgb="FFF8696B"/>
      </colorScale>
    </cfRule>
  </conditionalFormatting>
  <conditionalFormatting sqref="AD36:AD37">
    <cfRule type="colorScale" priority="225">
      <colorScale>
        <cfvo type="min"/>
        <cfvo type="percentile" val="50"/>
        <cfvo type="max"/>
        <color rgb="FF63BE7B"/>
        <color rgb="FFFFEB84"/>
        <color rgb="FFF8696B"/>
      </colorScale>
    </cfRule>
  </conditionalFormatting>
  <conditionalFormatting sqref="AD36:AD37">
    <cfRule type="colorScale" priority="226">
      <colorScale>
        <cfvo type="min"/>
        <cfvo type="percentile" val="50"/>
        <cfvo type="max"/>
        <color rgb="FF63BE7B"/>
        <color rgb="FFFFEB84"/>
        <color rgb="FFF8696B"/>
      </colorScale>
    </cfRule>
  </conditionalFormatting>
  <conditionalFormatting sqref="AD36:AD37">
    <cfRule type="colorScale" priority="227">
      <colorScale>
        <cfvo type="min"/>
        <cfvo type="percentile" val="50"/>
        <cfvo type="max"/>
        <color rgb="FF63BE7B"/>
        <color rgb="FFFFEB84"/>
        <color rgb="FFF8696B"/>
      </colorScale>
    </cfRule>
  </conditionalFormatting>
  <conditionalFormatting sqref="AD36:AD37">
    <cfRule type="colorScale" priority="228">
      <colorScale>
        <cfvo type="min"/>
        <cfvo type="percentile" val="50"/>
        <cfvo type="max"/>
        <color rgb="FF63BE7B"/>
        <color rgb="FFFFEB84"/>
        <color rgb="FFF8696B"/>
      </colorScale>
    </cfRule>
  </conditionalFormatting>
  <conditionalFormatting sqref="AD36:AD37">
    <cfRule type="colorScale" priority="229">
      <colorScale>
        <cfvo type="min"/>
        <cfvo type="percentile" val="50"/>
        <cfvo type="max"/>
        <color rgb="FF63BE7B"/>
        <color rgb="FFFFEB84"/>
        <color rgb="FFF8696B"/>
      </colorScale>
    </cfRule>
  </conditionalFormatting>
  <conditionalFormatting sqref="AD38:AD39">
    <cfRule type="colorScale" priority="212">
      <colorScale>
        <cfvo type="min"/>
        <cfvo type="percentile" val="50"/>
        <cfvo type="max"/>
        <color rgb="FF63BE7B"/>
        <color rgb="FFFFEB84"/>
        <color rgb="FFF8696B"/>
      </colorScale>
    </cfRule>
  </conditionalFormatting>
  <conditionalFormatting sqref="AD38:AD39">
    <cfRule type="colorScale" priority="215">
      <colorScale>
        <cfvo type="min"/>
        <cfvo type="percentile" val="50"/>
        <cfvo type="max"/>
        <color rgb="FF63BE7B"/>
        <color rgb="FFFFEB84"/>
        <color rgb="FFF8696B"/>
      </colorScale>
    </cfRule>
  </conditionalFormatting>
  <conditionalFormatting sqref="AD38:AD39">
    <cfRule type="colorScale" priority="216">
      <colorScale>
        <cfvo type="min"/>
        <cfvo type="percentile" val="50"/>
        <cfvo type="max"/>
        <color rgb="FF63BE7B"/>
        <color rgb="FFFFEB84"/>
        <color rgb="FFF8696B"/>
      </colorScale>
    </cfRule>
  </conditionalFormatting>
  <conditionalFormatting sqref="AD38:AD39">
    <cfRule type="colorScale" priority="217">
      <colorScale>
        <cfvo type="min"/>
        <cfvo type="percentile" val="50"/>
        <cfvo type="max"/>
        <color rgb="FF63BE7B"/>
        <color rgb="FFFFEB84"/>
        <color rgb="FFF8696B"/>
      </colorScale>
    </cfRule>
  </conditionalFormatting>
  <conditionalFormatting sqref="AD38:AD39">
    <cfRule type="colorScale" priority="218">
      <colorScale>
        <cfvo type="min"/>
        <cfvo type="percentile" val="50"/>
        <cfvo type="max"/>
        <color rgb="FF63BE7B"/>
        <color rgb="FFFFEB84"/>
        <color rgb="FFF8696B"/>
      </colorScale>
    </cfRule>
  </conditionalFormatting>
  <conditionalFormatting sqref="AD38:AD39">
    <cfRule type="colorScale" priority="219">
      <colorScale>
        <cfvo type="min"/>
        <cfvo type="percentile" val="50"/>
        <cfvo type="max"/>
        <color rgb="FF63BE7B"/>
        <color rgb="FFFFEB84"/>
        <color rgb="FFF8696B"/>
      </colorScale>
    </cfRule>
  </conditionalFormatting>
  <conditionalFormatting sqref="AD38:AD39">
    <cfRule type="colorScale" priority="220">
      <colorScale>
        <cfvo type="min"/>
        <cfvo type="percentile" val="50"/>
        <cfvo type="max"/>
        <color rgb="FF63BE7B"/>
        <color rgb="FFFFEB84"/>
        <color rgb="FFF8696B"/>
      </colorScale>
    </cfRule>
  </conditionalFormatting>
  <conditionalFormatting sqref="AD41:AD42">
    <cfRule type="colorScale" priority="194">
      <colorScale>
        <cfvo type="min"/>
        <cfvo type="percentile" val="50"/>
        <cfvo type="max"/>
        <color rgb="FF63BE7B"/>
        <color rgb="FFFFEB84"/>
        <color rgb="FFF8696B"/>
      </colorScale>
    </cfRule>
  </conditionalFormatting>
  <conditionalFormatting sqref="AD41:AD42">
    <cfRule type="colorScale" priority="197">
      <colorScale>
        <cfvo type="min"/>
        <cfvo type="percentile" val="50"/>
        <cfvo type="max"/>
        <color rgb="FF63BE7B"/>
        <color rgb="FFFFEB84"/>
        <color rgb="FFF8696B"/>
      </colorScale>
    </cfRule>
  </conditionalFormatting>
  <conditionalFormatting sqref="AD41:AD42">
    <cfRule type="colorScale" priority="198">
      <colorScale>
        <cfvo type="min"/>
        <cfvo type="percentile" val="50"/>
        <cfvo type="max"/>
        <color rgb="FF63BE7B"/>
        <color rgb="FFFFEB84"/>
        <color rgb="FFF8696B"/>
      </colorScale>
    </cfRule>
  </conditionalFormatting>
  <conditionalFormatting sqref="AD41:AD42">
    <cfRule type="colorScale" priority="199">
      <colorScale>
        <cfvo type="min"/>
        <cfvo type="percentile" val="50"/>
        <cfvo type="max"/>
        <color rgb="FF63BE7B"/>
        <color rgb="FFFFEB84"/>
        <color rgb="FFF8696B"/>
      </colorScale>
    </cfRule>
  </conditionalFormatting>
  <conditionalFormatting sqref="AD41:AD42">
    <cfRule type="colorScale" priority="200">
      <colorScale>
        <cfvo type="min"/>
        <cfvo type="percentile" val="50"/>
        <cfvo type="max"/>
        <color rgb="FF63BE7B"/>
        <color rgb="FFFFEB84"/>
        <color rgb="FFF8696B"/>
      </colorScale>
    </cfRule>
  </conditionalFormatting>
  <conditionalFormatting sqref="AD41:AD42">
    <cfRule type="colorScale" priority="201">
      <colorScale>
        <cfvo type="min"/>
        <cfvo type="percentile" val="50"/>
        <cfvo type="max"/>
        <color rgb="FF63BE7B"/>
        <color rgb="FFFFEB84"/>
        <color rgb="FFF8696B"/>
      </colorScale>
    </cfRule>
  </conditionalFormatting>
  <conditionalFormatting sqref="AD41:AD42">
    <cfRule type="colorScale" priority="202">
      <colorScale>
        <cfvo type="min"/>
        <cfvo type="percentile" val="50"/>
        <cfvo type="max"/>
        <color rgb="FF63BE7B"/>
        <color rgb="FFFFEB84"/>
        <color rgb="FFF8696B"/>
      </colorScale>
    </cfRule>
  </conditionalFormatting>
  <conditionalFormatting sqref="AD43:AD44">
    <cfRule type="colorScale" priority="185">
      <colorScale>
        <cfvo type="min"/>
        <cfvo type="percentile" val="50"/>
        <cfvo type="max"/>
        <color rgb="FF63BE7B"/>
        <color rgb="FFFFEB84"/>
        <color rgb="FFF8696B"/>
      </colorScale>
    </cfRule>
  </conditionalFormatting>
  <conditionalFormatting sqref="AD43:AD44">
    <cfRule type="colorScale" priority="188">
      <colorScale>
        <cfvo type="min"/>
        <cfvo type="percentile" val="50"/>
        <cfvo type="max"/>
        <color rgb="FF63BE7B"/>
        <color rgb="FFFFEB84"/>
        <color rgb="FFF8696B"/>
      </colorScale>
    </cfRule>
  </conditionalFormatting>
  <conditionalFormatting sqref="AD43:AD44">
    <cfRule type="colorScale" priority="189">
      <colorScale>
        <cfvo type="min"/>
        <cfvo type="percentile" val="50"/>
        <cfvo type="max"/>
        <color rgb="FF63BE7B"/>
        <color rgb="FFFFEB84"/>
        <color rgb="FFF8696B"/>
      </colorScale>
    </cfRule>
  </conditionalFormatting>
  <conditionalFormatting sqref="AD43:AD44">
    <cfRule type="colorScale" priority="190">
      <colorScale>
        <cfvo type="min"/>
        <cfvo type="percentile" val="50"/>
        <cfvo type="max"/>
        <color rgb="FF63BE7B"/>
        <color rgb="FFFFEB84"/>
        <color rgb="FFF8696B"/>
      </colorScale>
    </cfRule>
  </conditionalFormatting>
  <conditionalFormatting sqref="AD43:AD44">
    <cfRule type="colorScale" priority="191">
      <colorScale>
        <cfvo type="min"/>
        <cfvo type="percentile" val="50"/>
        <cfvo type="max"/>
        <color rgb="FF63BE7B"/>
        <color rgb="FFFFEB84"/>
        <color rgb="FFF8696B"/>
      </colorScale>
    </cfRule>
  </conditionalFormatting>
  <conditionalFormatting sqref="AD43:AD44">
    <cfRule type="colorScale" priority="192">
      <colorScale>
        <cfvo type="min"/>
        <cfvo type="percentile" val="50"/>
        <cfvo type="max"/>
        <color rgb="FF63BE7B"/>
        <color rgb="FFFFEB84"/>
        <color rgb="FFF8696B"/>
      </colorScale>
    </cfRule>
  </conditionalFormatting>
  <conditionalFormatting sqref="AD43:AD44">
    <cfRule type="colorScale" priority="193">
      <colorScale>
        <cfvo type="min"/>
        <cfvo type="percentile" val="50"/>
        <cfvo type="max"/>
        <color rgb="FF63BE7B"/>
        <color rgb="FFFFEB84"/>
        <color rgb="FFF8696B"/>
      </colorScale>
    </cfRule>
  </conditionalFormatting>
  <conditionalFormatting sqref="AD45:AD47">
    <cfRule type="colorScale" priority="177">
      <colorScale>
        <cfvo type="min"/>
        <cfvo type="percentile" val="50"/>
        <cfvo type="max"/>
        <color rgb="FF63BE7B"/>
        <color rgb="FFFFEB84"/>
        <color rgb="FFF8696B"/>
      </colorScale>
    </cfRule>
  </conditionalFormatting>
  <conditionalFormatting sqref="AD45:AD47">
    <cfRule type="colorScale" priority="176">
      <colorScale>
        <cfvo type="min"/>
        <cfvo type="percentile" val="50"/>
        <cfvo type="max"/>
        <color rgb="FF63BE7B"/>
        <color rgb="FFFFEB84"/>
        <color rgb="FFF8696B"/>
      </colorScale>
    </cfRule>
  </conditionalFormatting>
  <conditionalFormatting sqref="AD45:AD47">
    <cfRule type="colorScale" priority="175">
      <colorScale>
        <cfvo type="min"/>
        <cfvo type="percentile" val="50"/>
        <cfvo type="max"/>
        <color rgb="FF63BE7B"/>
        <color rgb="FFFFEB84"/>
        <color rgb="FFF8696B"/>
      </colorScale>
    </cfRule>
  </conditionalFormatting>
  <conditionalFormatting sqref="AD45:AD47">
    <cfRule type="colorScale" priority="174">
      <colorScale>
        <cfvo type="min"/>
        <cfvo type="percentile" val="50"/>
        <cfvo type="max"/>
        <color rgb="FF63BE7B"/>
        <color rgb="FFFFEB84"/>
        <color rgb="FFF8696B"/>
      </colorScale>
    </cfRule>
  </conditionalFormatting>
  <conditionalFormatting sqref="AD45:AD47">
    <cfRule type="colorScale" priority="180">
      <colorScale>
        <cfvo type="min"/>
        <cfvo type="percentile" val="50"/>
        <cfvo type="max"/>
        <color rgb="FF63BE7B"/>
        <color rgb="FFFFEB84"/>
        <color rgb="FFF8696B"/>
      </colorScale>
    </cfRule>
  </conditionalFormatting>
  <conditionalFormatting sqref="AD45:AD47">
    <cfRule type="colorScale" priority="173">
      <colorScale>
        <cfvo type="min"/>
        <cfvo type="percentile" val="50"/>
        <cfvo type="max"/>
        <color rgb="FF63BE7B"/>
        <color rgb="FFFFEB84"/>
        <color rgb="FFF8696B"/>
      </colorScale>
    </cfRule>
  </conditionalFormatting>
  <conditionalFormatting sqref="AD45:AD47">
    <cfRule type="colorScale" priority="183">
      <colorScale>
        <cfvo type="min"/>
        <cfvo type="percentile" val="50"/>
        <cfvo type="max"/>
        <color rgb="FF63BE7B"/>
        <color rgb="FFFFEB84"/>
        <color rgb="FFF8696B"/>
      </colorScale>
    </cfRule>
  </conditionalFormatting>
  <conditionalFormatting sqref="AD45:AD47">
    <cfRule type="colorScale" priority="184">
      <colorScale>
        <cfvo type="min"/>
        <cfvo type="percentile" val="50"/>
        <cfvo type="max"/>
        <color rgb="FF63BE7B"/>
        <color rgb="FFFFEB84"/>
        <color rgb="FFF8696B"/>
      </colorScale>
    </cfRule>
  </conditionalFormatting>
  <conditionalFormatting sqref="AD48">
    <cfRule type="colorScale" priority="163">
      <colorScale>
        <cfvo type="min"/>
        <cfvo type="percentile" val="50"/>
        <cfvo type="max"/>
        <color rgb="FF63BE7B"/>
        <color rgb="FFFFEB84"/>
        <color rgb="FFF8696B"/>
      </colorScale>
    </cfRule>
  </conditionalFormatting>
  <conditionalFormatting sqref="AD52">
    <cfRule type="colorScale" priority="155">
      <colorScale>
        <cfvo type="min"/>
        <cfvo type="percentile" val="50"/>
        <cfvo type="max"/>
        <color rgb="FF63BE7B"/>
        <color rgb="FFFFEB84"/>
        <color rgb="FFF8696B"/>
      </colorScale>
    </cfRule>
  </conditionalFormatting>
  <conditionalFormatting sqref="AD52">
    <cfRule type="colorScale" priority="158">
      <colorScale>
        <cfvo type="min"/>
        <cfvo type="percentile" val="50"/>
        <cfvo type="max"/>
        <color rgb="FF63BE7B"/>
        <color rgb="FFFFEB84"/>
        <color rgb="FFF8696B"/>
      </colorScale>
    </cfRule>
  </conditionalFormatting>
  <conditionalFormatting sqref="AD52">
    <cfRule type="colorScale" priority="159">
      <colorScale>
        <cfvo type="min"/>
        <cfvo type="percentile" val="50"/>
        <cfvo type="max"/>
        <color rgb="FF63BE7B"/>
        <color rgb="FFFFEB84"/>
        <color rgb="FFF8696B"/>
      </colorScale>
    </cfRule>
  </conditionalFormatting>
  <conditionalFormatting sqref="AD52">
    <cfRule type="colorScale" priority="160">
      <colorScale>
        <cfvo type="min"/>
        <cfvo type="percentile" val="50"/>
        <cfvo type="max"/>
        <color rgb="FF63BE7B"/>
        <color rgb="FFFFEB84"/>
        <color rgb="FFF8696B"/>
      </colorScale>
    </cfRule>
  </conditionalFormatting>
  <conditionalFormatting sqref="AD52">
    <cfRule type="colorScale" priority="161">
      <colorScale>
        <cfvo type="min"/>
        <cfvo type="percentile" val="50"/>
        <cfvo type="max"/>
        <color rgb="FF63BE7B"/>
        <color rgb="FFFFEB84"/>
        <color rgb="FFF8696B"/>
      </colorScale>
    </cfRule>
  </conditionalFormatting>
  <conditionalFormatting sqref="AD52">
    <cfRule type="colorScale" priority="162">
      <colorScale>
        <cfvo type="min"/>
        <cfvo type="percentile" val="50"/>
        <cfvo type="max"/>
        <color rgb="FF63BE7B"/>
        <color rgb="FFFFEB84"/>
        <color rgb="FFF8696B"/>
      </colorScale>
    </cfRule>
  </conditionalFormatting>
  <conditionalFormatting sqref="AD57">
    <cfRule type="colorScale" priority="149">
      <colorScale>
        <cfvo type="min"/>
        <cfvo type="percentile" val="50"/>
        <cfvo type="max"/>
        <color rgb="FF63BE7B"/>
        <color rgb="FFFFEB84"/>
        <color rgb="FFF8696B"/>
      </colorScale>
    </cfRule>
  </conditionalFormatting>
  <conditionalFormatting sqref="AD57">
    <cfRule type="colorScale" priority="150">
      <colorScale>
        <cfvo type="min"/>
        <cfvo type="percentile" val="50"/>
        <cfvo type="max"/>
        <color rgb="FF63BE7B"/>
        <color rgb="FFFFEB84"/>
        <color rgb="FFF8696B"/>
      </colorScale>
    </cfRule>
  </conditionalFormatting>
  <conditionalFormatting sqref="AD57">
    <cfRule type="colorScale" priority="151">
      <colorScale>
        <cfvo type="min"/>
        <cfvo type="percentile" val="50"/>
        <cfvo type="max"/>
        <color rgb="FF63BE7B"/>
        <color rgb="FFFFEB84"/>
        <color rgb="FFF8696B"/>
      </colorScale>
    </cfRule>
  </conditionalFormatting>
  <conditionalFormatting sqref="AD57">
    <cfRule type="colorScale" priority="152">
      <colorScale>
        <cfvo type="min"/>
        <cfvo type="percentile" val="50"/>
        <cfvo type="max"/>
        <color rgb="FF63BE7B"/>
        <color rgb="FFFFEB84"/>
        <color rgb="FFF8696B"/>
      </colorScale>
    </cfRule>
  </conditionalFormatting>
  <conditionalFormatting sqref="AD57">
    <cfRule type="colorScale" priority="153">
      <colorScale>
        <cfvo type="min"/>
        <cfvo type="percentile" val="50"/>
        <cfvo type="max"/>
        <color rgb="FF63BE7B"/>
        <color rgb="FFFFEB84"/>
        <color rgb="FFF8696B"/>
      </colorScale>
    </cfRule>
  </conditionalFormatting>
  <conditionalFormatting sqref="AD57">
    <cfRule type="colorScale" priority="154">
      <colorScale>
        <cfvo type="min"/>
        <cfvo type="percentile" val="50"/>
        <cfvo type="max"/>
        <color rgb="FF63BE7B"/>
        <color rgb="FFFFEB84"/>
        <color rgb="FFF8696B"/>
      </colorScale>
    </cfRule>
  </conditionalFormatting>
  <conditionalFormatting sqref="AD53">
    <cfRule type="colorScale" priority="143">
      <colorScale>
        <cfvo type="min"/>
        <cfvo type="percentile" val="50"/>
        <cfvo type="max"/>
        <color rgb="FF63BE7B"/>
        <color rgb="FFFFEB84"/>
        <color rgb="FFF8696B"/>
      </colorScale>
    </cfRule>
  </conditionalFormatting>
  <conditionalFormatting sqref="AD53">
    <cfRule type="colorScale" priority="142">
      <colorScale>
        <cfvo type="min"/>
        <cfvo type="percentile" val="50"/>
        <cfvo type="max"/>
        <color rgb="FF63BE7B"/>
        <color rgb="FFFFEB84"/>
        <color rgb="FFF8696B"/>
      </colorScale>
    </cfRule>
  </conditionalFormatting>
  <conditionalFormatting sqref="AD53">
    <cfRule type="colorScale" priority="141">
      <colorScale>
        <cfvo type="min"/>
        <cfvo type="percentile" val="50"/>
        <cfvo type="max"/>
        <color rgb="FF63BE7B"/>
        <color rgb="FFFFEB84"/>
        <color rgb="FFF8696B"/>
      </colorScale>
    </cfRule>
  </conditionalFormatting>
  <conditionalFormatting sqref="AD53">
    <cfRule type="colorScale" priority="144">
      <colorScale>
        <cfvo type="min"/>
        <cfvo type="percentile" val="50"/>
        <cfvo type="max"/>
        <color rgb="FF63BE7B"/>
        <color rgb="FFFFEB84"/>
        <color rgb="FFF8696B"/>
      </colorScale>
    </cfRule>
  </conditionalFormatting>
  <conditionalFormatting sqref="AD53">
    <cfRule type="colorScale" priority="136">
      <colorScale>
        <cfvo type="min"/>
        <cfvo type="percentile" val="50"/>
        <cfvo type="max"/>
        <color rgb="FF63BE7B"/>
        <color rgb="FFFFEB84"/>
        <color rgb="FFF8696B"/>
      </colorScale>
    </cfRule>
  </conditionalFormatting>
  <conditionalFormatting sqref="AD53">
    <cfRule type="colorScale" priority="145">
      <colorScale>
        <cfvo type="min"/>
        <cfvo type="percentile" val="50"/>
        <cfvo type="max"/>
        <color rgb="FF63BE7B"/>
        <color rgb="FFFFEB84"/>
        <color rgb="FFF8696B"/>
      </colorScale>
    </cfRule>
  </conditionalFormatting>
  <conditionalFormatting sqref="AD53">
    <cfRule type="colorScale" priority="146">
      <colorScale>
        <cfvo type="min"/>
        <cfvo type="percentile" val="50"/>
        <cfvo type="max"/>
        <color rgb="FF63BE7B"/>
        <color rgb="FFFFEB84"/>
        <color rgb="FFF8696B"/>
      </colorScale>
    </cfRule>
  </conditionalFormatting>
  <conditionalFormatting sqref="AD58 AD60">
    <cfRule type="colorScale" priority="125">
      <colorScale>
        <cfvo type="min"/>
        <cfvo type="percentile" val="50"/>
        <cfvo type="max"/>
        <color rgb="FF63BE7B"/>
        <color rgb="FFFFEB84"/>
        <color rgb="FFF8696B"/>
      </colorScale>
    </cfRule>
  </conditionalFormatting>
  <conditionalFormatting sqref="AD58">
    <cfRule type="colorScale" priority="132">
      <colorScale>
        <cfvo type="min"/>
        <cfvo type="percentile" val="50"/>
        <cfvo type="max"/>
        <color rgb="FF63BE7B"/>
        <color rgb="FFFFEB84"/>
        <color rgb="FFF8696B"/>
      </colorScale>
    </cfRule>
  </conditionalFormatting>
  <conditionalFormatting sqref="AD58">
    <cfRule type="colorScale" priority="133">
      <colorScale>
        <cfvo type="min"/>
        <cfvo type="percentile" val="50"/>
        <cfvo type="max"/>
        <color rgb="FF63BE7B"/>
        <color rgb="FFFFEB84"/>
        <color rgb="FFF8696B"/>
      </colorScale>
    </cfRule>
  </conditionalFormatting>
  <conditionalFormatting sqref="AD58">
    <cfRule type="colorScale" priority="134">
      <colorScale>
        <cfvo type="min"/>
        <cfvo type="percentile" val="50"/>
        <cfvo type="max"/>
        <color rgb="FF63BE7B"/>
        <color rgb="FFFFEB84"/>
        <color rgb="FFF8696B"/>
      </colorScale>
    </cfRule>
  </conditionalFormatting>
  <conditionalFormatting sqref="AD58">
    <cfRule type="colorScale" priority="135">
      <colorScale>
        <cfvo type="min"/>
        <cfvo type="percentile" val="50"/>
        <cfvo type="max"/>
        <color rgb="FF63BE7B"/>
        <color rgb="FFFFEB84"/>
        <color rgb="FFF8696B"/>
      </colorScale>
    </cfRule>
  </conditionalFormatting>
  <conditionalFormatting sqref="AD61">
    <cfRule type="colorScale" priority="118">
      <colorScale>
        <cfvo type="min"/>
        <cfvo type="percentile" val="50"/>
        <cfvo type="max"/>
        <color rgb="FF63BE7B"/>
        <color rgb="FFFFEB84"/>
        <color rgb="FFF8696B"/>
      </colorScale>
    </cfRule>
  </conditionalFormatting>
  <conditionalFormatting sqref="AD61">
    <cfRule type="colorScale" priority="121">
      <colorScale>
        <cfvo type="min"/>
        <cfvo type="percentile" val="50"/>
        <cfvo type="max"/>
        <color rgb="FF63BE7B"/>
        <color rgb="FFFFEB84"/>
        <color rgb="FFF8696B"/>
      </colorScale>
    </cfRule>
  </conditionalFormatting>
  <conditionalFormatting sqref="AD70:AD1048576">
    <cfRule type="colorScale" priority="412">
      <colorScale>
        <cfvo type="min"/>
        <cfvo type="percentile" val="50"/>
        <cfvo type="max"/>
        <color rgb="FF63BE7B"/>
        <color rgb="FFFFEB84"/>
        <color rgb="FFF8696B"/>
      </colorScale>
    </cfRule>
  </conditionalFormatting>
  <conditionalFormatting sqref="AD54">
    <cfRule type="colorScale" priority="105">
      <colorScale>
        <cfvo type="min"/>
        <cfvo type="percentile" val="50"/>
        <cfvo type="max"/>
        <color rgb="FF63BE7B"/>
        <color rgb="FFFFEB84"/>
        <color rgb="FFF8696B"/>
      </colorScale>
    </cfRule>
  </conditionalFormatting>
  <conditionalFormatting sqref="AD54">
    <cfRule type="colorScale" priority="106">
      <colorScale>
        <cfvo type="min"/>
        <cfvo type="percentile" val="50"/>
        <cfvo type="max"/>
        <color rgb="FF63BE7B"/>
        <color rgb="FFFFEB84"/>
        <color rgb="FFF8696B"/>
      </colorScale>
    </cfRule>
  </conditionalFormatting>
  <conditionalFormatting sqref="AD54">
    <cfRule type="colorScale" priority="107">
      <colorScale>
        <cfvo type="min"/>
        <cfvo type="percentile" val="50"/>
        <cfvo type="max"/>
        <color rgb="FF63BE7B"/>
        <color rgb="FFFFEB84"/>
        <color rgb="FFF8696B"/>
      </colorScale>
    </cfRule>
  </conditionalFormatting>
  <conditionalFormatting sqref="AD54">
    <cfRule type="colorScale" priority="108">
      <colorScale>
        <cfvo type="min"/>
        <cfvo type="percentile" val="50"/>
        <cfvo type="max"/>
        <color rgb="FF63BE7B"/>
        <color rgb="FFFFEB84"/>
        <color rgb="FFF8696B"/>
      </colorScale>
    </cfRule>
  </conditionalFormatting>
  <conditionalFormatting sqref="AD54">
    <cfRule type="colorScale" priority="109">
      <colorScale>
        <cfvo type="min"/>
        <cfvo type="percentile" val="50"/>
        <cfvo type="max"/>
        <color rgb="FF63BE7B"/>
        <color rgb="FFFFEB84"/>
        <color rgb="FFF8696B"/>
      </colorScale>
    </cfRule>
  </conditionalFormatting>
  <conditionalFormatting sqref="AD54">
    <cfRule type="colorScale" priority="110">
      <colorScale>
        <cfvo type="min"/>
        <cfvo type="percentile" val="50"/>
        <cfvo type="max"/>
        <color rgb="FF63BE7B"/>
        <color rgb="FFFFEB84"/>
        <color rgb="FFF8696B"/>
      </colorScale>
    </cfRule>
  </conditionalFormatting>
  <conditionalFormatting sqref="AD54">
    <cfRule type="colorScale" priority="113">
      <colorScale>
        <cfvo type="min"/>
        <cfvo type="percentile" val="50"/>
        <cfvo type="max"/>
        <color rgb="FF63BE7B"/>
        <color rgb="FFFFEB84"/>
        <color rgb="FFF8696B"/>
      </colorScale>
    </cfRule>
  </conditionalFormatting>
  <conditionalFormatting sqref="AD55">
    <cfRule type="colorScale" priority="96">
      <colorScale>
        <cfvo type="min"/>
        <cfvo type="percentile" val="50"/>
        <cfvo type="max"/>
        <color rgb="FF63BE7B"/>
        <color rgb="FFFFEB84"/>
        <color rgb="FFF8696B"/>
      </colorScale>
    </cfRule>
  </conditionalFormatting>
  <conditionalFormatting sqref="AD55">
    <cfRule type="colorScale" priority="97">
      <colorScale>
        <cfvo type="min"/>
        <cfvo type="percentile" val="50"/>
        <cfvo type="max"/>
        <color rgb="FF63BE7B"/>
        <color rgb="FFFFEB84"/>
        <color rgb="FFF8696B"/>
      </colorScale>
    </cfRule>
  </conditionalFormatting>
  <conditionalFormatting sqref="AD55">
    <cfRule type="colorScale" priority="98">
      <colorScale>
        <cfvo type="min"/>
        <cfvo type="percentile" val="50"/>
        <cfvo type="max"/>
        <color rgb="FF63BE7B"/>
        <color rgb="FFFFEB84"/>
        <color rgb="FFF8696B"/>
      </colorScale>
    </cfRule>
  </conditionalFormatting>
  <conditionalFormatting sqref="AD55">
    <cfRule type="colorScale" priority="99">
      <colorScale>
        <cfvo type="min"/>
        <cfvo type="percentile" val="50"/>
        <cfvo type="max"/>
        <color rgb="FF63BE7B"/>
        <color rgb="FFFFEB84"/>
        <color rgb="FFF8696B"/>
      </colorScale>
    </cfRule>
  </conditionalFormatting>
  <conditionalFormatting sqref="AD55">
    <cfRule type="colorScale" priority="100">
      <colorScale>
        <cfvo type="min"/>
        <cfvo type="percentile" val="50"/>
        <cfvo type="max"/>
        <color rgb="FF63BE7B"/>
        <color rgb="FFFFEB84"/>
        <color rgb="FFF8696B"/>
      </colorScale>
    </cfRule>
  </conditionalFormatting>
  <conditionalFormatting sqref="AD55">
    <cfRule type="colorScale" priority="101">
      <colorScale>
        <cfvo type="min"/>
        <cfvo type="percentile" val="50"/>
        <cfvo type="max"/>
        <color rgb="FF63BE7B"/>
        <color rgb="FFFFEB84"/>
        <color rgb="FFF8696B"/>
      </colorScale>
    </cfRule>
  </conditionalFormatting>
  <conditionalFormatting sqref="AD55">
    <cfRule type="colorScale" priority="104">
      <colorScale>
        <cfvo type="min"/>
        <cfvo type="percentile" val="50"/>
        <cfvo type="max"/>
        <color rgb="FF63BE7B"/>
        <color rgb="FFFFEB84"/>
        <color rgb="FFF8696B"/>
      </colorScale>
    </cfRule>
  </conditionalFormatting>
  <conditionalFormatting sqref="AD56">
    <cfRule type="colorScale" priority="87">
      <colorScale>
        <cfvo type="min"/>
        <cfvo type="percentile" val="50"/>
        <cfvo type="max"/>
        <color rgb="FF63BE7B"/>
        <color rgb="FFFFEB84"/>
        <color rgb="FFF8696B"/>
      </colorScale>
    </cfRule>
  </conditionalFormatting>
  <conditionalFormatting sqref="AD70:AD1048576 AD1 AD3:AD58 AD60:AD65">
    <cfRule type="colorScale" priority="86">
      <colorScale>
        <cfvo type="min"/>
        <cfvo type="percentile" val="50"/>
        <cfvo type="max"/>
        <color rgb="FF63BE7B"/>
        <color rgb="FFFFEB84"/>
        <color rgb="FFF8696B"/>
      </colorScale>
    </cfRule>
  </conditionalFormatting>
  <conditionalFormatting sqref="AD66:AD69">
    <cfRule type="colorScale" priority="418">
      <colorScale>
        <cfvo type="min"/>
        <cfvo type="percentile" val="50"/>
        <cfvo type="max"/>
        <color rgb="FF63BE7B"/>
        <color rgb="FFFFEB84"/>
        <color rgb="FFF8696B"/>
      </colorScale>
    </cfRule>
  </conditionalFormatting>
  <conditionalFormatting sqref="AD62:AD65 AD49:AD51">
    <cfRule type="colorScale" priority="2296">
      <colorScale>
        <cfvo type="min"/>
        <cfvo type="percentile" val="50"/>
        <cfvo type="max"/>
        <color rgb="FF63BE7B"/>
        <color rgb="FFFFEB84"/>
        <color rgb="FFF8696B"/>
      </colorScale>
    </cfRule>
  </conditionalFormatting>
  <conditionalFormatting sqref="AD70:AD1048576 AD1 AD52 AD57 AD3:AD48">
    <cfRule type="colorScale" priority="2398">
      <colorScale>
        <cfvo type="min"/>
        <cfvo type="percentile" val="50"/>
        <cfvo type="max"/>
        <color rgb="FF63BE7B"/>
        <color rgb="FFFFEB84"/>
        <color rgb="FFF8696B"/>
      </colorScale>
    </cfRule>
  </conditionalFormatting>
  <conditionalFormatting sqref="AD59">
    <cfRule type="colorScale" priority="48">
      <colorScale>
        <cfvo type="min"/>
        <cfvo type="percentile" val="50"/>
        <cfvo type="max"/>
        <color rgb="FF63BE7B"/>
        <color rgb="FFFFEB84"/>
        <color rgb="FFF8696B"/>
      </colorScale>
    </cfRule>
  </conditionalFormatting>
  <conditionalFormatting sqref="AD59">
    <cfRule type="colorScale" priority="47">
      <colorScale>
        <cfvo type="min"/>
        <cfvo type="percentile" val="50"/>
        <cfvo type="max"/>
        <color rgb="FF63BE7B"/>
        <color rgb="FFFFEB84"/>
        <color rgb="FFF8696B"/>
      </colorScale>
    </cfRule>
  </conditionalFormatting>
  <conditionalFormatting sqref="AD59">
    <cfRule type="colorScale" priority="51">
      <colorScale>
        <cfvo type="min"/>
        <cfvo type="percentile" val="50"/>
        <cfvo type="max"/>
        <color rgb="FF63BE7B"/>
        <color rgb="FFFFEB84"/>
        <color rgb="FFF8696B"/>
      </colorScale>
    </cfRule>
  </conditionalFormatting>
  <conditionalFormatting sqref="AD59">
    <cfRule type="colorScale" priority="46">
      <colorScale>
        <cfvo type="min"/>
        <cfvo type="percentile" val="50"/>
        <cfvo type="max"/>
        <color rgb="FF63BE7B"/>
        <color rgb="FFFFEB84"/>
        <color rgb="FFF8696B"/>
      </colorScale>
    </cfRule>
  </conditionalFormatting>
  <conditionalFormatting sqref="AD59">
    <cfRule type="colorScale" priority="52">
      <colorScale>
        <cfvo type="min"/>
        <cfvo type="percentile" val="50"/>
        <cfvo type="max"/>
        <color rgb="FF63BE7B"/>
        <color rgb="FFFFEB84"/>
        <color rgb="FFF8696B"/>
      </colorScale>
    </cfRule>
  </conditionalFormatting>
  <conditionalFormatting sqref="AD59">
    <cfRule type="colorScale" priority="53">
      <colorScale>
        <cfvo type="min"/>
        <cfvo type="percentile" val="50"/>
        <cfvo type="max"/>
        <color rgb="FF63BE7B"/>
        <color rgb="FFFFEB84"/>
        <color rgb="FFF8696B"/>
      </colorScale>
    </cfRule>
  </conditionalFormatting>
  <conditionalFormatting sqref="AD59">
    <cfRule type="colorScale" priority="54">
      <colorScale>
        <cfvo type="min"/>
        <cfvo type="percentile" val="50"/>
        <cfvo type="max"/>
        <color rgb="FF63BE7B"/>
        <color rgb="FFFFEB84"/>
        <color rgb="FFF8696B"/>
      </colorScale>
    </cfRule>
  </conditionalFormatting>
  <conditionalFormatting sqref="AD59">
    <cfRule type="colorScale" priority="55">
      <colorScale>
        <cfvo type="min"/>
        <cfvo type="percentile" val="50"/>
        <cfvo type="max"/>
        <color rgb="FF63BE7B"/>
        <color rgb="FFFFEB84"/>
        <color rgb="FFF8696B"/>
      </colorScale>
    </cfRule>
  </conditionalFormatting>
  <conditionalFormatting sqref="AD60:AD69 AD4:AD58">
    <cfRule type="colorScale" priority="2692">
      <colorScale>
        <cfvo type="min"/>
        <cfvo type="percentile" val="50"/>
        <cfvo type="max"/>
        <color rgb="FF63BE7B"/>
        <color rgb="FFFFEB84"/>
        <color rgb="FFF8696B"/>
      </colorScale>
    </cfRule>
  </conditionalFormatting>
  <conditionalFormatting sqref="X3">
    <cfRule type="colorScale" priority="14">
      <colorScale>
        <cfvo type="min"/>
        <cfvo type="percentile" val="50"/>
        <cfvo type="max"/>
        <color rgb="FF63BE7B"/>
        <color rgb="FFFFEB84"/>
        <color rgb="FFF8696B"/>
      </colorScale>
    </cfRule>
  </conditionalFormatting>
  <conditionalFormatting sqref="AD1:AD1048576">
    <cfRule type="colorScale" priority="1">
      <colorScale>
        <cfvo type="min"/>
        <cfvo type="percentile" val="50"/>
        <cfvo type="max"/>
        <color rgb="FF63BE7B"/>
        <color rgb="FFFFEB84"/>
        <color rgb="FFF8696B"/>
      </colorScale>
    </cfRule>
  </conditionalFormatting>
  <conditionalFormatting sqref="W1:W1048576">
    <cfRule type="colorScale" priority="4">
      <colorScale>
        <cfvo type="min"/>
        <cfvo type="percentile" val="50"/>
        <cfvo type="max"/>
        <color rgb="FF63BE7B"/>
        <color rgb="FFFFEB84"/>
        <color rgb="FFF8696B"/>
      </colorScale>
    </cfRule>
  </conditionalFormatting>
  <conditionalFormatting sqref="AD40">
    <cfRule type="colorScale" priority="2794">
      <colorScale>
        <cfvo type="min"/>
        <cfvo type="percentile" val="50"/>
        <cfvo type="max"/>
        <color rgb="FF63BE7B"/>
        <color rgb="FFFFEB84"/>
        <color rgb="FFF8696B"/>
      </colorScale>
    </cfRule>
  </conditionalFormatting>
  <conditionalFormatting sqref="AD4:AD69">
    <cfRule type="colorScale" priority="2875">
      <colorScale>
        <cfvo type="min"/>
        <cfvo type="percentile" val="50"/>
        <cfvo type="max"/>
        <color rgb="FF63BE7B"/>
        <color rgb="FFFFEB84"/>
        <color rgb="FFF8696B"/>
      </colorScale>
    </cfRule>
  </conditionalFormatting>
  <conditionalFormatting sqref="X4:X69">
    <cfRule type="colorScale" priority="2877">
      <colorScale>
        <cfvo type="min"/>
        <cfvo type="percentile" val="50"/>
        <cfvo type="max"/>
        <color rgb="FF63BE7B"/>
        <color rgb="FFFFEB84"/>
        <color rgb="FFF8696B"/>
      </colorScale>
    </cfRule>
  </conditionalFormatting>
  <conditionalFormatting sqref="X4:X69">
    <cfRule type="colorScale" priority="2879">
      <colorScale>
        <cfvo type="min"/>
        <cfvo type="percentile" val="50"/>
        <cfvo type="max"/>
        <color rgb="FF008000"/>
        <color rgb="FFFFEB84"/>
        <color rgb="FFFF0000"/>
      </colorScale>
    </cfRule>
  </conditionalFormatting>
  <conditionalFormatting sqref="AE4:AE69">
    <cfRule type="colorScale" priority="2">
      <colorScale>
        <cfvo type="min"/>
        <cfvo type="percentile" val="50"/>
        <cfvo type="max"/>
        <color rgb="FF63BE7B"/>
        <color rgb="FFFFEB84"/>
        <color rgb="FFF8696B"/>
      </colorScale>
    </cfRule>
  </conditionalFormatting>
  <conditionalFormatting sqref="AE4:AE69">
    <cfRule type="colorScale" priority="3">
      <colorScale>
        <cfvo type="min"/>
        <cfvo type="percentile" val="50"/>
        <cfvo type="max"/>
        <color rgb="FF008000"/>
        <color rgb="FFFFEB84"/>
        <color rgb="FFFF0000"/>
      </colorScale>
    </cfRule>
  </conditionalFormatting>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CA6FA3-26BD-4259-9801-7A9C4FDE34A3}">
  <ds:schemaRefs>
    <ds:schemaRef ds:uri="http://schemas.microsoft.com/sharepoint/v3/contenttype/forms"/>
  </ds:schemaRefs>
</ds:datastoreItem>
</file>

<file path=customXml/itemProps2.xml><?xml version="1.0" encoding="utf-8"?>
<ds:datastoreItem xmlns:ds="http://schemas.openxmlformats.org/officeDocument/2006/customXml" ds:itemID="{3003AEFA-7B1B-43C7-8325-5899EDE06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Intestazione</vt:lpstr>
      <vt:lpstr>SEA Ambiente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2022-11-11T15:46:39Z</cp:lastPrinted>
  <dcterms:created xsi:type="dcterms:W3CDTF">2013-10-07T21:59:24Z</dcterms:created>
  <dcterms:modified xsi:type="dcterms:W3CDTF">2023-01-30T16:29:29Z</dcterms:modified>
</cp:coreProperties>
</file>