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E6929348-EB3F-4208-82E5-0AD566BA17A3}" xr6:coauthVersionLast="47" xr6:coauthVersionMax="47" xr10:uidLastSave="{00000000-0000-0000-0000-000000000000}"/>
  <bookViews>
    <workbookView xWindow="-23148" yWindow="-108" windowWidth="23256" windowHeight="12576" xr2:uid="{00000000-000D-0000-FFFF-FFFF00000000}"/>
  </bookViews>
  <sheets>
    <sheet name="Intestazione" sheetId="41" r:id="rId1"/>
    <sheet name="ERSU" sheetId="48" r:id="rId2"/>
  </sheets>
  <externalReferences>
    <externalReference r:id="rId3"/>
  </externalReferences>
  <definedNames>
    <definedName name="_xlnm._FilterDatabase" localSheetId="1" hidden="1">ERSU!$A$3:$AU$72</definedName>
    <definedName name="_Hlk97901423" localSheetId="0">Intestazione!#REF!</definedName>
    <definedName name="a">#REF!</definedName>
    <definedName name="abx">[1]Tabelle!$K$14:$K$17</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V4" i="48" l="1"/>
  <c r="S5" i="48"/>
  <c r="S6" i="48"/>
  <c r="S7" i="48"/>
  <c r="S8" i="48"/>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S39" i="48"/>
  <c r="S40" i="48"/>
  <c r="S41" i="48"/>
  <c r="S42" i="48"/>
  <c r="S43" i="48"/>
  <c r="S44" i="48"/>
  <c r="S45" i="48"/>
  <c r="S46" i="48"/>
  <c r="S47" i="48"/>
  <c r="S48" i="48"/>
  <c r="S49" i="48"/>
  <c r="S50" i="48"/>
  <c r="S51" i="48"/>
  <c r="S52" i="48"/>
  <c r="S53" i="48"/>
  <c r="S54" i="48"/>
  <c r="S55" i="48"/>
  <c r="S56" i="48"/>
  <c r="S57" i="48"/>
  <c r="S58" i="48"/>
  <c r="S59" i="48"/>
  <c r="S60" i="48"/>
  <c r="S61" i="48"/>
  <c r="S62" i="48"/>
  <c r="S63" i="48"/>
  <c r="S64" i="48"/>
  <c r="S65" i="48"/>
  <c r="S66" i="48"/>
  <c r="S67" i="48"/>
  <c r="S68" i="48"/>
  <c r="S69" i="48"/>
  <c r="S70" i="48"/>
  <c r="S71" i="48"/>
  <c r="S72" i="48"/>
  <c r="S4" i="48"/>
  <c r="W4" i="48" s="1"/>
  <c r="V5" i="48" l="1"/>
  <c r="V6" i="48"/>
  <c r="V7" i="48"/>
  <c r="V8" i="48"/>
  <c r="V9" i="48"/>
  <c r="V10" i="48"/>
  <c r="V11" i="48"/>
  <c r="V12" i="48"/>
  <c r="V13" i="48"/>
  <c r="V14" i="48"/>
  <c r="V15" i="48"/>
  <c r="V16" i="48"/>
  <c r="V17" i="48"/>
  <c r="V18" i="48"/>
  <c r="V19" i="48"/>
  <c r="V20" i="48"/>
  <c r="V21" i="48"/>
  <c r="V22" i="48"/>
  <c r="V23" i="48"/>
  <c r="V24" i="48"/>
  <c r="V25" i="48"/>
  <c r="V26" i="48"/>
  <c r="V27" i="48"/>
  <c r="V28" i="48"/>
  <c r="V29" i="48"/>
  <c r="V30" i="48"/>
  <c r="V31" i="48"/>
  <c r="V32" i="48"/>
  <c r="V33" i="48"/>
  <c r="V34" i="48"/>
  <c r="V35" i="48"/>
  <c r="V36" i="48"/>
  <c r="V37" i="48"/>
  <c r="V38" i="48"/>
  <c r="V39" i="48"/>
  <c r="V40" i="48"/>
  <c r="V41" i="48"/>
  <c r="V42" i="48"/>
  <c r="V43" i="48"/>
  <c r="V44" i="48"/>
  <c r="V45" i="48"/>
  <c r="V46" i="48"/>
  <c r="V47" i="48"/>
  <c r="V48" i="48"/>
  <c r="V49" i="48"/>
  <c r="V50" i="48"/>
  <c r="V51" i="48"/>
  <c r="V52" i="48"/>
  <c r="V53" i="48"/>
  <c r="V54" i="48"/>
  <c r="V55" i="48"/>
  <c r="V56" i="48"/>
  <c r="V57" i="48"/>
  <c r="V58" i="48"/>
  <c r="V59" i="48"/>
  <c r="V60" i="48"/>
  <c r="V61" i="48"/>
  <c r="V62" i="48"/>
  <c r="V63" i="48"/>
  <c r="V64" i="48"/>
  <c r="V65" i="48"/>
  <c r="V66" i="48"/>
  <c r="V67" i="48"/>
  <c r="V68" i="48"/>
  <c r="V69" i="48"/>
  <c r="V70" i="48"/>
  <c r="V71" i="48"/>
  <c r="V72" i="48"/>
  <c r="X4" i="48"/>
  <c r="AC60" i="48"/>
  <c r="W60" i="48" l="1"/>
  <c r="X60" i="48" s="1"/>
  <c r="AD60" i="48" l="1"/>
  <c r="AE60" i="48" s="1"/>
  <c r="AC72" i="48"/>
  <c r="AC71" i="48"/>
  <c r="AC70" i="48"/>
  <c r="AC69" i="48"/>
  <c r="AC68" i="48"/>
  <c r="AC67" i="48"/>
  <c r="AC66" i="48"/>
  <c r="AC65" i="48"/>
  <c r="AC64" i="48"/>
  <c r="AC52" i="48"/>
  <c r="AC63" i="48"/>
  <c r="AC51" i="48"/>
  <c r="AC50" i="48"/>
  <c r="AC62" i="48"/>
  <c r="AC61" i="48"/>
  <c r="AC59" i="48"/>
  <c r="AC57" i="48"/>
  <c r="AC56" i="48"/>
  <c r="AC55" i="48"/>
  <c r="AC54" i="48"/>
  <c r="AC58" i="48"/>
  <c r="AC53" i="48"/>
  <c r="AC49" i="48"/>
  <c r="AC48" i="48"/>
  <c r="AC47" i="48"/>
  <c r="AC46" i="48"/>
  <c r="AC45" i="48"/>
  <c r="AC44" i="48"/>
  <c r="AC43" i="48"/>
  <c r="AC42" i="48"/>
  <c r="AC41" i="48"/>
  <c r="AC40" i="48"/>
  <c r="AC39" i="48"/>
  <c r="AC38" i="48"/>
  <c r="AC37" i="48"/>
  <c r="AC36" i="48"/>
  <c r="AC35" i="48"/>
  <c r="AC34" i="48"/>
  <c r="AC33" i="48"/>
  <c r="AC32" i="48"/>
  <c r="AC31" i="48"/>
  <c r="AC30" i="48"/>
  <c r="AC29" i="48"/>
  <c r="AC28" i="48"/>
  <c r="AC27" i="48"/>
  <c r="AC26" i="48"/>
  <c r="AC25" i="48"/>
  <c r="AC24" i="48"/>
  <c r="AC23" i="48"/>
  <c r="AC22" i="48"/>
  <c r="AC21" i="48"/>
  <c r="AC20" i="48"/>
  <c r="AC19" i="48"/>
  <c r="AC18" i="48"/>
  <c r="AC17" i="48"/>
  <c r="AC16" i="48"/>
  <c r="AC15" i="48"/>
  <c r="AC14" i="48"/>
  <c r="AC13" i="48"/>
  <c r="AC12" i="48"/>
  <c r="AC11" i="48"/>
  <c r="AC10" i="48"/>
  <c r="AC9" i="48"/>
  <c r="AC8" i="48"/>
  <c r="AC7" i="48"/>
  <c r="AC6" i="48"/>
  <c r="AC5" i="48"/>
  <c r="AC4" i="48"/>
  <c r="W68" i="48" l="1"/>
  <c r="X68" i="48" s="1"/>
  <c r="W6" i="48"/>
  <c r="X6" i="48" s="1"/>
  <c r="W55" i="48"/>
  <c r="X55" i="48" s="1"/>
  <c r="W28" i="48"/>
  <c r="X28" i="48" s="1"/>
  <c r="W10" i="48"/>
  <c r="X10" i="48" s="1"/>
  <c r="W18" i="48"/>
  <c r="X18" i="48" s="1"/>
  <c r="W41" i="48"/>
  <c r="X41" i="48" s="1"/>
  <c r="W49" i="48"/>
  <c r="X49" i="48" s="1"/>
  <c r="W61" i="48"/>
  <c r="X61" i="48" s="1"/>
  <c r="W8" i="48"/>
  <c r="X8" i="48" s="1"/>
  <c r="W16" i="48"/>
  <c r="X16" i="48" s="1"/>
  <c r="W24" i="48"/>
  <c r="X24" i="48" s="1"/>
  <c r="W32" i="48"/>
  <c r="X32" i="48" s="1"/>
  <c r="W47" i="48"/>
  <c r="X47" i="48" s="1"/>
  <c r="W40" i="48"/>
  <c r="X40" i="48" s="1"/>
  <c r="W46" i="48"/>
  <c r="X46" i="48" s="1"/>
  <c r="W43" i="48"/>
  <c r="X43" i="48" s="1"/>
  <c r="W7" i="48"/>
  <c r="X7" i="48" s="1"/>
  <c r="W23" i="48"/>
  <c r="X23" i="48" s="1"/>
  <c r="W69" i="48"/>
  <c r="X69" i="48" s="1"/>
  <c r="W34" i="48"/>
  <c r="X34" i="48" s="1"/>
  <c r="W54" i="48"/>
  <c r="X54" i="48" s="1"/>
  <c r="W50" i="48"/>
  <c r="X50" i="48" s="1"/>
  <c r="W19" i="48"/>
  <c r="X19" i="48" s="1"/>
  <c r="W65" i="48"/>
  <c r="X65" i="48" s="1"/>
  <c r="W5" i="48"/>
  <c r="X5" i="48" s="1"/>
  <c r="W13" i="48"/>
  <c r="X13" i="48" s="1"/>
  <c r="W26" i="48"/>
  <c r="X26" i="48" s="1"/>
  <c r="W62" i="48"/>
  <c r="X62" i="48" s="1"/>
  <c r="W22" i="48"/>
  <c r="X22" i="48" s="1"/>
  <c r="W35" i="48"/>
  <c r="X35" i="48" s="1"/>
  <c r="W42" i="48"/>
  <c r="X42" i="48" s="1"/>
  <c r="W57" i="48"/>
  <c r="X57" i="48" s="1"/>
  <c r="W52" i="48"/>
  <c r="X52" i="48" s="1"/>
  <c r="W67" i="48"/>
  <c r="X67" i="48" s="1"/>
  <c r="W63" i="48"/>
  <c r="X63" i="48" s="1"/>
  <c r="W12" i="48"/>
  <c r="X12" i="48" s="1"/>
  <c r="W25" i="48"/>
  <c r="X25" i="48" s="1"/>
  <c r="W38" i="48"/>
  <c r="X38" i="48" s="1"/>
  <c r="W53" i="48"/>
  <c r="X53" i="48" s="1"/>
  <c r="W9" i="48"/>
  <c r="X9" i="48" s="1"/>
  <c r="W14" i="48"/>
  <c r="X14" i="48" s="1"/>
  <c r="W27" i="48"/>
  <c r="X27" i="48" s="1"/>
  <c r="W37" i="48"/>
  <c r="X37" i="48" s="1"/>
  <c r="W44" i="48"/>
  <c r="X44" i="48" s="1"/>
  <c r="W56" i="48"/>
  <c r="X56" i="48" s="1"/>
  <c r="W71" i="48"/>
  <c r="X71" i="48" s="1"/>
  <c r="W45" i="48"/>
  <c r="X45" i="48" s="1"/>
  <c r="W30" i="48"/>
  <c r="X30" i="48" s="1"/>
  <c r="W31" i="48"/>
  <c r="X31" i="48" s="1"/>
  <c r="W70" i="48"/>
  <c r="X70" i="48" s="1"/>
  <c r="W15" i="48"/>
  <c r="X15" i="48" s="1"/>
  <c r="W11" i="48"/>
  <c r="X11" i="48" s="1"/>
  <c r="W21" i="48"/>
  <c r="X21" i="48" s="1"/>
  <c r="W29" i="48"/>
  <c r="X29" i="48" s="1"/>
  <c r="W39" i="48"/>
  <c r="X39" i="48" s="1"/>
  <c r="W59" i="48"/>
  <c r="X59" i="48" s="1"/>
  <c r="W51" i="48"/>
  <c r="X51" i="48" s="1"/>
  <c r="W72" i="48"/>
  <c r="X72" i="48" s="1"/>
  <c r="W20" i="48"/>
  <c r="X20" i="48" s="1"/>
  <c r="W33" i="48"/>
  <c r="X33" i="48" s="1"/>
  <c r="W58" i="48"/>
  <c r="X58" i="48" s="1"/>
  <c r="W64" i="48"/>
  <c r="X64" i="48" s="1"/>
  <c r="AD4" i="48"/>
  <c r="AE4" i="48" s="1"/>
  <c r="W17" i="48"/>
  <c r="X17" i="48" s="1"/>
  <c r="W36" i="48"/>
  <c r="X36" i="48" s="1"/>
  <c r="W48" i="48"/>
  <c r="X48" i="48" s="1"/>
  <c r="W66" i="48"/>
  <c r="X66" i="48" s="1"/>
  <c r="AD40" i="48" l="1"/>
  <c r="AE40" i="48" s="1"/>
  <c r="AD25" i="48"/>
  <c r="AE25" i="48" s="1"/>
  <c r="AD15" i="48"/>
  <c r="AE15" i="48" s="1"/>
  <c r="AD37" i="48"/>
  <c r="AE37" i="48" s="1"/>
  <c r="AD12" i="48"/>
  <c r="AE12" i="48" s="1"/>
  <c r="AD62" i="48"/>
  <c r="AE62" i="48" s="1"/>
  <c r="AD34" i="48"/>
  <c r="AE34" i="48" s="1"/>
  <c r="AD18" i="48"/>
  <c r="AE18" i="48" s="1"/>
  <c r="AD38" i="48"/>
  <c r="AE38" i="48" s="1"/>
  <c r="AD11" i="48"/>
  <c r="AE11" i="48" s="1"/>
  <c r="AD54" i="48"/>
  <c r="AE54" i="48" s="1"/>
  <c r="AD72" i="48"/>
  <c r="AE72" i="48" s="1"/>
  <c r="AD26" i="48"/>
  <c r="AE26" i="48" s="1"/>
  <c r="AD69" i="48"/>
  <c r="AE69" i="48" s="1"/>
  <c r="AD32" i="48"/>
  <c r="AE32" i="48" s="1"/>
  <c r="AD10" i="48"/>
  <c r="AE10" i="48" s="1"/>
  <c r="AD58" i="48"/>
  <c r="AE58" i="48" s="1"/>
  <c r="AD50" i="48"/>
  <c r="AE50" i="48" s="1"/>
  <c r="AD22" i="48"/>
  <c r="AE22" i="48" s="1"/>
  <c r="AD20" i="48"/>
  <c r="AE20" i="48" s="1"/>
  <c r="AD70" i="48"/>
  <c r="AE70" i="48" s="1"/>
  <c r="AD31" i="48"/>
  <c r="AE31" i="48" s="1"/>
  <c r="AD13" i="48"/>
  <c r="AE13" i="48" s="1"/>
  <c r="AD23" i="48"/>
  <c r="AE23" i="48" s="1"/>
  <c r="AD24" i="48"/>
  <c r="AE24" i="48" s="1"/>
  <c r="AD28" i="48"/>
  <c r="AE28" i="48" s="1"/>
  <c r="AD21" i="48"/>
  <c r="AE21" i="48" s="1"/>
  <c r="AD49" i="48"/>
  <c r="AE49" i="48" s="1"/>
  <c r="AD44" i="48"/>
  <c r="AE44" i="48" s="1"/>
  <c r="AD66" i="48"/>
  <c r="AE66" i="48" s="1"/>
  <c r="AD63" i="48"/>
  <c r="AE63" i="48" s="1"/>
  <c r="AD36" i="48"/>
  <c r="AE36" i="48" s="1"/>
  <c r="AD14" i="48"/>
  <c r="AE14" i="48" s="1"/>
  <c r="AD17" i="48"/>
  <c r="AE17" i="48" s="1"/>
  <c r="AD30" i="48"/>
  <c r="AE30" i="48" s="1"/>
  <c r="AD9" i="48"/>
  <c r="AE9" i="48" s="1"/>
  <c r="AD52" i="48"/>
  <c r="AE52" i="48" s="1"/>
  <c r="AD5" i="48"/>
  <c r="AE5" i="48" s="1"/>
  <c r="AD7" i="48"/>
  <c r="AE7" i="48" s="1"/>
  <c r="AD16" i="48"/>
  <c r="AE16" i="48" s="1"/>
  <c r="AD55" i="48"/>
  <c r="AE55" i="48" s="1"/>
  <c r="AD35" i="48"/>
  <c r="AE35" i="48" s="1"/>
  <c r="AD47" i="48"/>
  <c r="AE47" i="48" s="1"/>
  <c r="AD45" i="48"/>
  <c r="AE45" i="48" s="1"/>
  <c r="AD57" i="48"/>
  <c r="AE57" i="48" s="1"/>
  <c r="AD65" i="48"/>
  <c r="AE65" i="48" s="1"/>
  <c r="AD43" i="48"/>
  <c r="AE43" i="48" s="1"/>
  <c r="AD8" i="48"/>
  <c r="AE8" i="48" s="1"/>
  <c r="AD6" i="48"/>
  <c r="AE6" i="48" s="1"/>
  <c r="AD56" i="48"/>
  <c r="AE56" i="48" s="1"/>
  <c r="AD33" i="48"/>
  <c r="AE33" i="48" s="1"/>
  <c r="AD41" i="48"/>
  <c r="AE41" i="48" s="1"/>
  <c r="AD48" i="48"/>
  <c r="AE48" i="48" s="1"/>
  <c r="AD27" i="48"/>
  <c r="AE27" i="48" s="1"/>
  <c r="AD51" i="48"/>
  <c r="AE51" i="48" s="1"/>
  <c r="AD67" i="48"/>
  <c r="AE67" i="48" s="1"/>
  <c r="AD59" i="48"/>
  <c r="AE59" i="48" s="1"/>
  <c r="AD39" i="48"/>
  <c r="AE39" i="48" s="1"/>
  <c r="AD64" i="48"/>
  <c r="AE64" i="48" s="1"/>
  <c r="AD29" i="48"/>
  <c r="AE29" i="48" s="1"/>
  <c r="AD71" i="48"/>
  <c r="AE71" i="48" s="1"/>
  <c r="AD53" i="48"/>
  <c r="AE53" i="48" s="1"/>
  <c r="AD42" i="48"/>
  <c r="AE42" i="48" s="1"/>
  <c r="AD19" i="48"/>
  <c r="AE19" i="48" s="1"/>
  <c r="AD46" i="48"/>
  <c r="AE46" i="48" s="1"/>
  <c r="AD61" i="48"/>
  <c r="AE61" i="48" s="1"/>
  <c r="AD68" i="48"/>
  <c r="AE68" i="48" s="1"/>
</calcChain>
</file>

<file path=xl/sharedStrings.xml><?xml version="1.0" encoding="utf-8"?>
<sst xmlns="http://schemas.openxmlformats.org/spreadsheetml/2006/main" count="2037" uniqueCount="412">
  <si>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</si>
  <si>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</si>
  <si>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</si>
  <si>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</si>
  <si>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</si>
  <si>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</si>
  <si>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</si>
  <si>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</si>
  <si>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</si>
  <si>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</si>
  <si>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</si>
  <si>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</si>
  <si>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</si>
  <si>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</si>
  <si>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</si>
  <si>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</si>
  <si>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</si>
  <si>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</si>
  <si>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</si>
  <si>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</si>
  <si>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</si>
  <si>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</si>
  <si>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</si>
  <si>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</si>
  <si>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</si>
  <si>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</si>
  <si>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</si>
  <si>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</si>
  <si>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</si>
  <si>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</si>
  <si>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</si>
  <si>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</si>
  <si>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</si>
  <si>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</si>
  <si>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</si>
  <si>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Incidenza economica dell'attività</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</si>
  <si>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</si>
  <si>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</si>
  <si>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</si>
  <si>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</si>
  <si>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</si>
  <si>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</si>
  <si>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</si>
  <si>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</si>
  <si>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</si>
  <si>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231 (SI/NO)</t>
  </si>
  <si>
    <t>190 (SI/NO)</t>
  </si>
  <si>
    <t xml:space="preserve">Disfunzionalità organizzative e gestionali </t>
  </si>
  <si>
    <t>Gestione elenco fornitori</t>
  </si>
  <si>
    <t>Azioni da attuare</t>
  </si>
  <si>
    <t>Tempistica di attuazione</t>
  </si>
  <si>
    <t>Descrizione obiettivo</t>
  </si>
  <si>
    <t>Tempistica di monitoraggio</t>
  </si>
  <si>
    <t>Rating rischio nella versione precedente del risk assessment</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</si>
  <si>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</si>
  <si>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</si>
  <si>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</si>
  <si>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</si>
  <si>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</si>
  <si>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</si>
  <si>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</si>
  <si>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</si>
  <si>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</si>
  <si>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</si>
  <si>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</si>
  <si>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</si>
  <si>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</si>
  <si>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</si>
  <si>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</si>
  <si>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</si>
  <si>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</si>
  <si>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</si>
  <si>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</si>
  <si>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</si>
  <si>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</si>
  <si>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</si>
  <si>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</si>
  <si>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Nomina Commissione di gara</t>
  </si>
  <si>
    <t>Contrattazione con la PA</t>
  </si>
  <si>
    <t xml:space="preserve">Reclutamento tramite società esterne di selezione del personale </t>
  </si>
  <si>
    <t>Erogazione di sponsorizzazioni, contributi ed erogazioni liberali</t>
  </si>
  <si>
    <t>Direttore Generale</t>
  </si>
  <si>
    <t>NO</t>
  </si>
  <si>
    <t>Personale</t>
  </si>
  <si>
    <t>SI</t>
  </si>
  <si>
    <t>Assemblea dei soci</t>
  </si>
  <si>
    <t>Candidati per la nomina</t>
  </si>
  <si>
    <t>Società esterna di selezione del personale</t>
  </si>
  <si>
    <t>Agenzia per il lavoro</t>
  </si>
  <si>
    <t>Candidati</t>
  </si>
  <si>
    <t>Professionisti esterni</t>
  </si>
  <si>
    <t xml:space="preserve">SI </t>
  </si>
  <si>
    <t>SI (in alcuni casi)</t>
  </si>
  <si>
    <t>Operatori economici</t>
  </si>
  <si>
    <t>Istituto finanziario</t>
  </si>
  <si>
    <t>Agenzia delle Entrate, ARERA, Corte dei Conti, Guardia di Finanza, Ragioneria Generale dello Stato, ARPA, USL, Provincia, NOE, Vigili del Fuoco, Ispettorato del Lavoro, ecc… (ognuno per le attività di propria competenza)</t>
  </si>
  <si>
    <t xml:space="preserve">UE, Stato, Regione, Ato, ecc… </t>
  </si>
  <si>
    <t>Sottoscrizione contratto</t>
  </si>
  <si>
    <t>Responsabile dell'area soggetto a verifica</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</si>
  <si>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</si>
  <si>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</si>
  <si>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</si>
  <si>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</si>
  <si>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</si>
  <si>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</si>
  <si>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</si>
  <si>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</si>
  <si>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</si>
  <si>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</si>
  <si>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</si>
  <si>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</si>
  <si>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</si>
  <si>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</si>
  <si>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</si>
  <si>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</si>
  <si>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</si>
  <si>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</si>
  <si>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</si>
  <si>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</si>
  <si>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</si>
  <si>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</si>
  <si>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</si>
  <si>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Stakeholder</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</si>
  <si>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</si>
  <si>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</si>
  <si>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</si>
  <si>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</si>
  <si>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</si>
  <si>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</si>
  <si>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</si>
  <si>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</si>
  <si>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</si>
  <si>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</si>
  <si>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</si>
  <si>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</si>
  <si>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</si>
  <si>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Personale dedicato all'aggiornamento della regolamentazione aziendale</t>
  </si>
  <si>
    <t>Fornitori</t>
  </si>
  <si>
    <t xml:space="preserve">Migliorare la regolamentazione aziendale in materia di acquisti con ulteriori presidi al fine di prevenire i rischi corruttivi </t>
  </si>
  <si>
    <t>Realizzazione dei servizi di Igiene Ambientale</t>
  </si>
  <si>
    <t>Si (in alcuni casi)</t>
  </si>
  <si>
    <t>Gestione servizi commerciali</t>
  </si>
  <si>
    <t>Clienti</t>
  </si>
  <si>
    <t>Predisposizione di offerte a condizioni agevolate al fine di favorire determinati clienti</t>
  </si>
  <si>
    <t>Verifica incassi</t>
  </si>
  <si>
    <t>Gestione contabilità</t>
  </si>
  <si>
    <t>Gestione fatturazione attiva a RetiAmbiente</t>
  </si>
  <si>
    <t>Capogruppo</t>
  </si>
  <si>
    <t>Progettazione servizi</t>
  </si>
  <si>
    <t>Mobilità infragruppo e selezione interna di personale</t>
  </si>
  <si>
    <t>Valutazione individuale del personale</t>
  </si>
  <si>
    <t>Gestione fatturazione attiva ai clienti per servizi a pagamento</t>
  </si>
  <si>
    <t>Beneficiario delle sponsorizzazioni</t>
  </si>
  <si>
    <t>Gestione richiesta ritiro ingombranti ed erogazione del servizio</t>
  </si>
  <si>
    <t>Consegna hardware ai dipendenti</t>
  </si>
  <si>
    <t>Gestione autorizzazioni e accessi all'uso di applicativi</t>
  </si>
  <si>
    <t>AU</t>
  </si>
  <si>
    <t>Dipendenti / Amministratori / Soggetti esterni alla Società (es. fornitori)</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</si>
  <si>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</si>
  <si>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</si>
  <si>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Responsabile IT</t>
  </si>
  <si>
    <t>Dipendenti</t>
  </si>
  <si>
    <t>Gestione servizi di Igiene Ambientale</t>
  </si>
  <si>
    <t>Predisposizione offerte commerciali per il servizio di derattizzazione, disinfestazione e disinfezione</t>
  </si>
  <si>
    <t>Gestione servizi di raccolta</t>
  </si>
  <si>
    <t>Accettazione di rifiuti non adeguati rispetto a quelli contrattualizzati e autorizzati</t>
  </si>
  <si>
    <t>- Amministratore Unico
- Capogruppo
- Direttore Generale
- Responsabili di Area
- Responsabile ufficio risorse umane</t>
  </si>
  <si>
    <t>- Amministratore Unico
- Direttore Generale
- Responsabile ufficio risorse umane</t>
  </si>
  <si>
    <t>- Amministratore Unico
- Direttore Generale
- Responsabile ufficio risorse umane
- Responsabili di Area</t>
  </si>
  <si>
    <t>Amministratore Unico</t>
  </si>
  <si>
    <t>Aggiornamento della documentazione entro i termini previsti</t>
  </si>
  <si>
    <t>- Amministratore Unico
- Commissione esaminatrice</t>
  </si>
  <si>
    <t>- Responsabili di Area
- Responsabile ufficio risorse umane</t>
  </si>
  <si>
    <t>- Amministratore Unico
- Direttore Generale</t>
  </si>
  <si>
    <t>- Amministratore Unico
- Direttore Generale
- Responsabili di Area
- Responsabile ufficio risorse umane</t>
  </si>
  <si>
    <t>- Amministratore Unico
- Responsabile ufficio risorse umane
- Responsabile settore AFC
- Ufficio tesoreria</t>
  </si>
  <si>
    <t>- Amministratore Unico
- Direttore generale
- Responsabili di Area</t>
  </si>
  <si>
    <t>Ufficio tesoreria</t>
  </si>
  <si>
    <t>- Amministratore Unico
- Direttore Generale 
- Responsabili di area</t>
  </si>
  <si>
    <t>- Amministratore Unico
- Direttore Generale 
- Responsabili area acquisti e contratti</t>
  </si>
  <si>
    <t>- Amministratore Unico
- Direttore Generale 
- Responsabili di Area
- Responsabili area acquisti e contratti</t>
  </si>
  <si>
    <t>Responsabile dell'area che usufruisce della prestazione</t>
  </si>
  <si>
    <t>- Amministratore Unico
- Direttore Generale
- Responsabile di Area
- Capogruppo
- Responsabile area acquisti e contratti</t>
  </si>
  <si>
    <t>- Amministratore Unico
- Responsabile area acquisti e contratti</t>
  </si>
  <si>
    <t>- Amministratore Unico
- Direttore generale
- Responsabile di Area</t>
  </si>
  <si>
    <t>- Amministratore Unico
- Direttore generale
- Responsabile area acquisti e contratti</t>
  </si>
  <si>
    <t xml:space="preserve">Aggiornare la procedura PG 7.4 "Approvigionamenti e valutazione dei fornitori" al fine di: 
- indicare le verifiche che vengono svolte sul possesso da parte degli OE dei requisiti richiesti dal D.lgs. 50/2016
- uniformarla alle soglie normative vigenti </t>
  </si>
  <si>
    <t>Responsabile acquisti e contratti</t>
  </si>
  <si>
    <t>Responsabile area acquisti e contratti</t>
  </si>
  <si>
    <t>- RUP
- Responsabile area acquisti e contratti</t>
  </si>
  <si>
    <t>- Amministratore Unico
- RUP
- Commissione di gara
- Responsabile area acquisti e contratti</t>
  </si>
  <si>
    <t>- Amministratore Unico
- RUP
- Responsabile area acquisti e contratti</t>
  </si>
  <si>
    <t>- Amministratore Unico
- Direttore Generale
- Responsabile area acquisti e contratti</t>
  </si>
  <si>
    <t>- Amministratore Unico
- Direttore Generale
- RUP
- Responsabile area acquisti e contratti</t>
  </si>
  <si>
    <t>- RUP
- DL</t>
  </si>
  <si>
    <t>- RUP
- DEC</t>
  </si>
  <si>
    <t>- Amministratore Unico
- Responsabile settore AFC
- Ufficio tesoreria</t>
  </si>
  <si>
    <t>Ampliare il controlli finanziari al fine di assicurare una migliore gestione dei rischi corruttivi</t>
  </si>
  <si>
    <t>Implementare una procedura per la gestione finanziaria</t>
  </si>
  <si>
    <t>Responsabile Settore AFC</t>
  </si>
  <si>
    <t>- Responsabile settore AFC
- Rufficio tesoreria</t>
  </si>
  <si>
    <t xml:space="preserve">- Responsabile settore AFC
- Contabilità generale
- Controllo di gestione </t>
  </si>
  <si>
    <t>- Responsabile settore AFC
- Contabilità generale</t>
  </si>
  <si>
    <t>- Amministratore Unico 
- Responsabile settore AFC</t>
  </si>
  <si>
    <t>- Amministratore Unico 
- Direttore Generale</t>
  </si>
  <si>
    <t>Gestione progettazione</t>
  </si>
  <si>
    <t>- Direttore Generale
- Responsabile area servizi al territorio</t>
  </si>
  <si>
    <t>- Amministratore Unico
- Direttore Generale
- RSGI
- Responsabile Area valorizzazione e logistica
- Addetto adempimenti ambientali
- Responsabile Area services</t>
  </si>
  <si>
    <t>Comuni, Regione, Provincia, SUAP, ecc… (ognuno per le attività di propria competenza)</t>
  </si>
  <si>
    <t>- Amministratore Unico
- Direttore Generale
- Responsabile settore AFC</t>
  </si>
  <si>
    <t>- Amministratore Unico
- Direttore Generale
- Tutti i dipendenti</t>
  </si>
  <si>
    <t>- Amministratore Unico
- Direttore Generale
- Responsabili di Area</t>
  </si>
  <si>
    <t>Gestione ritiro ingombranti</t>
  </si>
  <si>
    <t>- Responsabile Area servizi al territorio
- Responsabile URP
- Operatori SAT
- Addetti URP</t>
  </si>
  <si>
    <t>- Amministratore Unico
- Responsabile Area acquisti e contratti
- Responsabile settore AFC
- Ufficio tesoreria</t>
  </si>
  <si>
    <t>Gestione magazzini</t>
  </si>
  <si>
    <t>Gestione magazzini sacchi, bidoni, pezzi di ricambio per manutenzione</t>
  </si>
  <si>
    <t>- Responsabile Area services
- Addetti magazzini</t>
  </si>
  <si>
    <t>Fornitori / Dipendenti</t>
  </si>
  <si>
    <t>- Responsabili CdR
- Operatori CdR</t>
  </si>
  <si>
    <t xml:space="preserve">- Responsabile Area servizi al territorio
- Coordinatori
- Operatori </t>
  </si>
  <si>
    <t>- Direttore Generale
- Responsabile Area servizi al territorio (per la definizione dei servizi da svolgere alla PA)
- Responsabile Acquisti e contratti (per la predisposizione del preventivo alla PA)
- Responsabile Area commerciale (per i servizi a privati)</t>
  </si>
  <si>
    <t>Responsabile Area commerciale</t>
  </si>
  <si>
    <t>- Direttore Generale 
- Responsabile Area commerciale
- Responsabile Area valorizzazione e logistica</t>
  </si>
  <si>
    <t>- Responsabile Area valorizzazione e logistica
- Operatori presenti presso gli impianti</t>
  </si>
  <si>
    <t>Responsabile risorse umane</t>
  </si>
  <si>
    <t>- ATO Toscana Costa
- Comuni soci
- RetiAmbiente</t>
  </si>
  <si>
    <t>Predisposizione offerte commerciali per il servizio di raccolta e trasporto rifiuti</t>
  </si>
  <si>
    <t>Predisposizione offerte commerciali per la gestione dei servizi di trasporto e smaltimento rifiuti</t>
  </si>
  <si>
    <t>Gestione dei servizi commerciali di trasporto e smaltimento rifiuti</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</si>
  <si>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</si>
  <si>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</si>
  <si>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</si>
  <si>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</si>
  <si>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</si>
  <si>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Risk assessment ERSU S.p.A.</t>
  </si>
  <si>
    <t>Allegato 5 al PTPCT
Rev. 00</t>
  </si>
  <si>
    <t>Manifestazione di illeciti in passato nel processo sensibile</t>
  </si>
  <si>
    <t xml:space="preserve">Personale aziendale coinvolto </t>
  </si>
  <si>
    <t>Rischio del socio in affari
(B / &gt; B)</t>
  </si>
  <si>
    <t xml:space="preserve">37001 (SI/NO) </t>
  </si>
  <si>
    <t xml:space="preserve">Rischio reato </t>
  </si>
  <si>
    <t xml:space="preserve">Esempio condotta illecita </t>
  </si>
  <si>
    <t>Interazione con i soci in affari</t>
  </si>
  <si>
    <t xml:space="preserve">Rischio inerente </t>
  </si>
  <si>
    <t xml:space="preserve">Rating rischio inerente </t>
  </si>
  <si>
    <t>Descrizione presidi in uso</t>
  </si>
  <si>
    <t>Presenza NC / raccomandazioni / segnalazioni  (inserire il riferimento interno)</t>
  </si>
  <si>
    <t>Valutazione dei presidi in uso
(0-10)</t>
  </si>
  <si>
    <t>Selezione del personale</t>
  </si>
  <si>
    <t xml:space="preserve">Autorizzazione missioni del personale </t>
  </si>
  <si>
    <t>Gestione acquisti in urgenza</t>
  </si>
  <si>
    <t>Gestione omaggi e spese di rappresentanza</t>
  </si>
  <si>
    <t>Gestione omaggi</t>
  </si>
  <si>
    <t xml:space="preserve">Gestione comunicazione </t>
  </si>
  <si>
    <t xml:space="preserve">Gestione dei contenziosi e definizione di accordi transattivi </t>
  </si>
  <si>
    <t>Nomina organo amministrativo e di controllo</t>
  </si>
  <si>
    <t>Gestione servizi informatici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</si>
  <si>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</si>
  <si>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
- Procedura PG 6.2 Gestione del personale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</si>
  <si>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PG 6.2 Gestione del personale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</si>
  <si>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PG 6.2 Gestione del personale
- Contratto con società esterna di selezione del personale</t>
  </si>
  <si>
    <t xml:space="preserve">- Codice etico di gruppo 
- Organigramma e mansionario
- Sistema di deleghe e procure vigente (visura camerale)
- Procedura PG 6.2 Gestione del personale
- Contratto con agenzia interinale
- Modello 231 </t>
  </si>
  <si>
    <t>- Codice etico di gruppo 
- Organigramma e mansionario
- Sistema di deleghe e procure vigente (visura camerale)
- CCNL Federambiente
- Regolamento selezione e assunzione di personale del gruppo RetiAmbiente
- Modello 231
- Documentazione consegnata al personale in fase di assunzione
- Procedura PG 6.2 Gestione del personale</t>
  </si>
  <si>
    <t>- Codice etico di gruppo 
- Organigramma e mansionario
- Sistema di deleghe e procure vigente (visura camerale)
- Regolamento selezione e assunzione di personale del gruppo RetiAmbiente
- Modello 231
- Procedura PG 6.2 Gestione del personale</t>
  </si>
  <si>
    <t>- Codice etico di gruppo 
- Organigramma e mansionario
- Sistema di deleghe e procure vigente (visura camerale)
- Software aziendale per la rilevazione e gestione delle presenze
- Autorizzazione del Responsabile gerarchico in caso di mancata timbratura, straordinari, permessi e ferie
- Rilevazione delle presenze tramite badge
- Programmazione delle ferie
- CCNL Federambiente</t>
  </si>
  <si>
    <t>- Codice etico di gruppo 
- Organigramma e mansionario
- Sistema di deleghe e procure vigente (visura camerale)
- PTPCT 
- Manuale MGI 5
- Procedura PG 6.2 Gestione del personale
- D.lgs. 50/2016</t>
  </si>
  <si>
    <t>- Codice etico di gruppo 
- Organigramma e mansionario
- Sistema di deleghe e procure vigente (visura camerale)
- Obblighi di pubblicazione previsti dalla normativa vigente, in particolare D.lgs. 33/2013
- PTPCT
- CCNL Federambiente</t>
  </si>
  <si>
    <t>- Codice etico di gruppo 
- Organigramma e mansionario
- Sistema di deleghe e procure vigente (visura camerale)
- Obblighi di pubblicazione previsti dalla normativa vigente, in particolare D.lgs. 33/2013
- PTPCT
- Accordo di secondo livello
- CCNL Federambiente</t>
  </si>
  <si>
    <t>- Codice etico di gruppo 
- Organigramma e mansionario
- Sistema di deleghe e procure vigente (visura camerale)
- Regolamento selezione e assunzione di personale del gruppo RetiAmbiente
- CCNL Federambiente
- Manuale MGI 5
- Procedura PG 6.2 Gestione del personale</t>
  </si>
  <si>
    <t>- Codice etico di gruppo 
- Organigramma e mansionario
- Sistema di deleghe e procure vigente (visura camerale)
- Obblighi di pubblicazione previsti dalla normativa vigente, in particolare D.lgs. 33/2013
- PTPCT
- CCNL Federambiente
- Modello 231
- Procedura "Gestione finanziaria"</t>
  </si>
  <si>
    <t>- Codice etico di gruppo 
- Organigramma e mansionario
- Sistema di deleghe e procure vigente (visura camerale)
- CCNL Federambiente
- Regolamento spese di trasferta</t>
  </si>
  <si>
    <t>- Codice etico di gruppo di gruppo 
- Organigramma e mansionario
- Sistema di deleghe e procure vigente (visura camerale)
- CCNL Federambiente
- Regolamento spese di trasferta</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</si>
  <si>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PG 7.4 Approvigionamenti e valutazione dei fornitori</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</si>
  <si>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PG 7.4 Approvigionamenti e valutazione dei fornitori
- Contratto sottoscritto con il consulente</t>
  </si>
  <si>
    <t xml:space="preserve">-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PG 7.4 Approvigionamenti e valutazione dei fornitori
- PTPCT 
- Modello 231 </t>
  </si>
  <si>
    <t xml:space="preserve">- Codice etico di gruppo 
- Organigramma e mansionario
- Sistema di deleghe e procure vigente (visura camerale)
- D.lgs. 50/2016
- Linee guida ANAC n. 13 e n. 15
- Regolamento degli approvvigionamenti infragruppo di RETIAMBIENTE S.p.A.
- Regolamento di gruppo, per la parte relativa alla programmazione e gestione degli acquisti
- Procedura PG 7.4 Approvigionamenti e valutazione dei fornitori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</si>
  <si>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t>
  </si>
  <si>
    <t>- Codice etico di gruppo 
- Organigramma e mansionario
- Sistema di deleghe e procure vigente (visura camerale)
- Procedura PG 7.4 Approvigionamenti e valutazione dei fornitori
- Regolamento per l'istituzione e la gestione telematica dell'elenco operatori economici da consultare per l'affidamento di lavori, beni e servizi e l'utilizzo delle procedure di gara telematiche</t>
  </si>
  <si>
    <t>- Codice etico di gruppo 
- Organigramma e mansionario
- Sistema di deleghe e procure vigente (visura camerale)
- D.lgs. 50/2016
- Linee guida ANAC n. 2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t>
  </si>
  <si>
    <t>-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t>
  </si>
  <si>
    <t xml:space="preserve">- Codice etico di gruppo 
- Organigramma e mansionario
- Sistema di deleghe e procure vigente (visura camerale)
- D.lgs. 50/2016
- D.lgs. 165/2001
- Obblighi di pubblicazione previsti dalla normativa vigente, in particolare D.lgs. 33/2013
- Regolamento degli approvvigionamenti infragruppo di RETIAMBIENTE S.p.A.
- Regolamento di gruppo, per la parte relativa alla programmazione e gestione degli acquisti
- Procedura PG 7.4 Approvigionamenti e valutazione dei fornitori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</si>
  <si>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PG 7.4 Approvigionamenti e valutazione dei fornitori
- PTPCT 
- Modello 231 
- Software aziendale dove vengono tracciate le diverse fasi del ciclo passivo
- Due diligence effettuata sull'operatore economico aggiudicatario</t>
  </si>
  <si>
    <t xml:space="preserve">- Codice etico di gruppo 
- Organigramma e mansionario
- Sistema di deleghe e procure vigente (visura camerale)
- D.lgs. 50/2016
- Linee guida ANAC n. 15
- Regolamento degli approvvigionamenti infragruppo di RETIAMBIENTE S.p.A.
- Regolamento di gruppo, per la parte relativa alla programmazione e gestione degli acquisti
- Procedura PG 7.4 Approvigionamenti e valutazione dei fornitori
- PTPCT 
- Modello 231 </t>
  </si>
  <si>
    <t>- Codice etico di gruppo 
- Organigramma e mansionario
- Sistema di deleghe e procure vigente (visura camerale)
- D.lgs. 50/2016
- Procedura PG 7.4 Approvigionamenti e valutazione dei fornitori
- PTPCT 
- Modello 231 
- Software aziendale dove vengono tracciate le diverse fasi del ciclo passivo</t>
  </si>
  <si>
    <t>- Codice etico di gruppo 
- Organigramma e mansionario
- Sistema di deleghe e procure vigente (visura camerale)
- D.lgs. 50/2016
- Procedura PG 7.4 Approvigionamenti e valutazione dei fornitori
- PTPCT 
- Modello 231 
- Software aziendale dove vengono tracciate le diverse fasi del ciclo passivo
- Collaudo del responsabile dell'acquisto</t>
  </si>
  <si>
    <t>- Codice etico di gruppo 
- Organigramma e mansionario
- Sistema di deleghe e procure vigente (visura camerale)
- D.lgs. 50/2016
- Procedura PG 7.4 Approvigionamenti e valutazione dei fornitori
- PTPCT 
- Modello 231 
- Software aziendale dove vengono tracciate le diverse fasi del ciclo passivo
- Collaudo del responsabile dell'acquisto
- DDT</t>
  </si>
  <si>
    <t>- Codice etico di gruppo 
- Organigramma e mansionario
- Sistema di deleghe e procure vigente (visura camerale)
- Obblighi di pubblicazione previsti dalla normativa vigente, in particolare D.lgs. 33/2013
- PTPCT
- Modello 231
- Software aziendale 
- Verifica del DURC 
- Procedura Gestione finanziaria</t>
  </si>
  <si>
    <t>- Codice etico di gruppo 
- Organigramma e mansionario
- Sistema di deleghe e procure vigente (visura camerale)
- Modello 231
- PTPCT
- Procedura Gestione finanziaria</t>
  </si>
  <si>
    <t>- Codice etico di gruppo 
- Organigramma e mansionario
- Sistema di deleghe e procure vigente (visura camerale)
- Fatture emesse
- Estratti conto bancari
- Solleciti inviati ai clienti in caso di mancato pagamento
- Procedura "Gestione finanziaria"</t>
  </si>
  <si>
    <t>- Codice etico di gruppo 
- Organigramma e mansionario
- Sistema di deleghe e procure vigente (visura camerale)
- Contratto di servizio ATO Toscana Costa - Retiambiente - ERSU
- Piani economico finanziari e operativi approvati da ATO Toscana Costa, RetiAmbiente e amministrazioni comunali
- Rendicontazione inviata periodicamente a Retiambiente sui servizi erogati</t>
  </si>
  <si>
    <t>- Codice etico di gruppo 
- Organigramma e mansionario
- Sistema di deleghe e procure vigente (visura camerale)
- Contratto / preventivo con cliente</t>
  </si>
  <si>
    <t>- Codice etico di gruppo 
- Organigramma e mansionario
- Sistema di deleghe e procure vigente (visura camerale)
- Contratti di finanziamento</t>
  </si>
  <si>
    <t xml:space="preserve">- Codice etico di gruppo 
- Organigramma e mansionario
- Sistema di deleghe e procure vigente (visura camerale)
- Modello 231
- PTPCT </t>
  </si>
  <si>
    <t>- Codice etico di gruppo 
- Organigramma e mansionario
- Sistema di deleghe e procure vigente (visura camerale)
- PTPCT 
- Modello 231
- Documentazione giustificativa delle spese sostenute
- Procedura "Gestione finanziaria"</t>
  </si>
  <si>
    <t>- Codice etico di gruppo 
- Organigramma e mansionario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t>
  </si>
  <si>
    <t>- Codice etico di gruppo 
- Organigramma e mansionario
- Sistema di deleghe e procure vigente (visura camerale)
- Contratti sottoscritti con eventuali legali esterni
- Modello 231</t>
  </si>
  <si>
    <t xml:space="preserve">- Codice etico di gruppo 
- Organigramma e mansionario
- Sistema di deleghe e procure vigente (visura camerale)
- Obblighi di pubblicazione previsti dalla normativa vigente, in particolare D.lgs. 33/2013
- D.lgs. 39/2013
- PTPCT
- Statuto </t>
  </si>
  <si>
    <t>- Codice etico di gruppo 
- Modello 231
- Statuto</t>
  </si>
  <si>
    <t xml:space="preserve">- Codice etico di gruppo 
- Modello 231 </t>
  </si>
  <si>
    <t>- Codice etico di gruppo 
- Organigramma e mansionario
- Sistema di deleghe e procure vigente (visura camerale)
- Modello 231
- Manuale MGI 8
- Contratto di servizio tra ERSU - Retiambiente - ATO Toscana Costa</t>
  </si>
  <si>
    <t>- Codice etico di gruppo 
- Organigramma e mansionario
- Sistema di deleghe e procure vigente (visura camerale)
- Modello 231
- Verbale dell'ente ispettore</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</si>
  <si>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</si>
  <si>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Organigramma e mansionario
- Sistema di deleghe e procure vigente (visura camerale)
- Modello 231</t>
  </si>
  <si>
    <t>- Codice etico di gruppo 
- Organigramma e mansionario
- Sistema di deleghe e procure vigente (visura camerale)
- Modello 231
- Bando dell'ente erogante il contributo</t>
  </si>
  <si>
    <t>- Codice etico di gruppo 
- Organigramma e mansionario
- Sistema di deleghe e procure vigente (visura camerale)
- Modello 231
- Software aziendale per la gestione dei servizi
- Procedura PG 7.5.8 Servizi al territorio
- Contratto di servizio tra ERSU - Retiambiente - ATO Toscana Costa e relativi disciplinari
- Regolamentazione stabilità con l'amministrazione comunale per la gestione del ritiro degli ingombranti</t>
  </si>
  <si>
    <t>- Codice etico di gruppo 
- Organigramma e mansionario
- Sistema di deleghe e procure vigente (visura camerale)
- Procedura PG 6.3.2 Services
- Inventario di magazzino
- Software per la gestione delle manutenzioni e dei magazzini
- Carico e scarico prodotti di magazzino
- Registrazione dei sacchi e dei bidoni consegnati agli utenti</t>
  </si>
  <si>
    <t>- Codice etico di gruppo 
- Organigramma e mansionario
- Sistema di deleghe e procure vigente (visura camerale)
- Regolamento informatico di gruppo
- Modello 231</t>
  </si>
  <si>
    <t>- Codice etico di gruppo 
- Organigramma e mansionario
- Sistema di deleghe e procure vigente (visura camerale)
- Modello 231
- Software aziendale per la gestione dei servizi
- Procedure presenti nel sistema di gestione integrato relative alla gestione dei CdR
- Contratto di servizio tra ERSU - Retiambiente - ATO Toscana Costa e relativi disciplinari</t>
  </si>
  <si>
    <t>- Codice etico di gruppo 
- Organigramma e mansionario
- Sistema di deleghe e procure vigente (visura camerale)
- Modello 231
- Software aziendale per la gestione dei servizi
- Procedura PG 7.5.8 Servizi al territorio
- Contratto di servizio tra ERSU - Retiambiente - ATO Toscana Costa e relativi disciplinari
- Ordini di servizio predisposti settimanalmente per la programmazione dei servizi</t>
  </si>
  <si>
    <t>- Codice etico di gruppo 
- Organigramma e mansionario
- Sistema di deleghe e procure vigente (visura camerale)
- Modello 231
- Software aziendale per la gestione dei servizi
- Contratto di servizio tra ERSU - Retiambiente - ATO Toscana Costa e relativi disciplinari (in relazione ai servizi svolti per le amministrazioni comunali)
- Procedura PG 7.2 Requisiti cliente
- Procedura PG 7.5.7 Commerciale
- Listino prezzi</t>
  </si>
  <si>
    <t>- Codice etico di gruppo 
- Organigramma e mansionario
- Sistema di deleghe e procure vigente (visura camerale)
- Modello 231
- Software aziendale per la gestione dei rifiuti
- Prezziario aziendale (definito sulla base dei costi sostenuti dalla Società per gli smaltimenti presso impianti esterni)
- Autorizzazioni ambientali rilasciate alla Società</t>
  </si>
  <si>
    <t>- Codice etico di gruppo 
- Organigramma e mansionario
- Sistema di deleghe e procure vigente (visura camerale)
- Modello 231
- Software aziendale per la gestione dei rifiuti
- Contratti/preventivi sottoscritti con i clienti
- Analisi svolte sui rifiuti (in entrata e/o in uscita) da parte di laboratori esterni accreditati, ove richieste
- Autorizzazioni ambientali rilasciate alla Società
- Procedure ed istruzioni presenti nel sistema di gestione integrato relative alla gestione degli impianti</t>
  </si>
  <si>
    <t>- Codice etico di gruppo 
- Organigramma e mansionario
- Sistema di deleghe e procure vigente (visura camerale)
- Modello 231
- Software aziendale per la gestione dei servizi
- Procedura PG 7.5.7 Commerciale
- Istruzione IOP 7.5.7.01 Disinfestazione e derattizzazione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</si>
  <si>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</si>
  <si>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</si>
  <si>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</si>
  <si>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</si>
  <si>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</si>
  <si>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</si>
  <si>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</si>
  <si>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</si>
  <si>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</si>
  <si>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</si>
  <si>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</si>
  <si>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</si>
  <si>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</si>
  <si>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</si>
  <si>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N. di contributi pubblici richiesti alla PA e n. di quelli ottenuti</t>
  </si>
  <si>
    <t>&gt; B</t>
  </si>
  <si>
    <t xml:space="preserve">&gt; B </t>
  </si>
  <si>
    <t xml:space="preserve">B </t>
  </si>
  <si>
    <t>Consiglio di Amministrazione di ESA S.p.A.</t>
  </si>
  <si>
    <t>00</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</si>
  <si>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</si>
  <si>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</si>
  <si>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</si>
  <si>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</si>
  <si>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</si>
  <si>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</si>
  <si>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</si>
  <si>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</si>
  <si>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</si>
  <si>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</si>
  <si>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</si>
  <si>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</si>
  <si>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</si>
  <si>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</si>
  <si>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</si>
  <si>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</si>
  <si>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</si>
  <si>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</si>
  <si>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</si>
  <si>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</si>
  <si>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</si>
  <si>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</si>
  <si>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</si>
  <si>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</si>
  <si>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</si>
  <si>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</si>
  <si>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</si>
  <si>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</si>
  <si>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</si>
  <si>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</si>
  <si>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</si>
  <si>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</si>
  <si>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</si>
  <si>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</si>
  <si>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</si>
  <si>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</si>
  <si>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</si>
  <si>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</si>
  <si>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</si>
  <si>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</si>
  <si>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</si>
  <si>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</si>
  <si>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</si>
  <si>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</si>
  <si>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</si>
  <si>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</si>
  <si>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</si>
  <si>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</si>
  <si>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 xml:space="preserve">Offerta di denaro o altra utilità a favore di Pubblici Ufficiali o incaricati di pubblico servizio per indirizzare indebitamente gli esiti delle verifiche ispettive
</t>
  </si>
  <si>
    <t>Offerta di denaro o altra utilità a favore di Pubblici Ufficiali o incaricati di pubblico servizio per favorire indebitamente la Società nella fase di cgestione del contratto di servizio ovvero in fase di affidamento del servizio stesso</t>
  </si>
  <si>
    <t>Offerta di denaro o altra utilità a favore di Pubblici Ufficiali o incaricati di pubblico servizio per favorire indebitamente la Società nell'ottenimento di contributi</t>
  </si>
  <si>
    <t>Agevolazione indebita di un utente nella gestione di una segnalazione ovvero nella richiesta di un ritiro a domicilio</t>
  </si>
  <si>
    <t>Gestione indebita del magazzino al fine di agevolare l'acquisto verso un determinato fornitore ovvero un dipendente, agevolando l'appropriazione di beni da parte di uest'ultimo</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</si>
  <si>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</si>
  <si>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</si>
  <si>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Agevolazione indebita di un utente accettando rifiuti non adeguati rispetto a quanto previsto dalla normativa e regolamentazione vigente</t>
  </si>
  <si>
    <t>Entro il 28/02/2023</t>
  </si>
  <si>
    <t xml:space="preserve">
Entro il 31/03/2023</t>
  </si>
  <si>
    <t>Referente anticorruzione ERSU/ RPCT di Gruppo</t>
  </si>
  <si>
    <t>Entro il 31/03/2023</t>
  </si>
  <si>
    <t>N. di selezioni esterne effettuate</t>
  </si>
  <si>
    <t>Responsabile settore AFC</t>
  </si>
  <si>
    <t>Responsabili area acquisti e contratti</t>
  </si>
  <si>
    <t>Referente anticorruzione</t>
  </si>
  <si>
    <t>N. di casi di applicazione di penali da parte dell'ATO Toscana Costa legate all'esecuzione del contratto di servizio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</si>
  <si>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</si>
  <si>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Corruzione tra privati - art. 2635 c.c.
- Istigazione alla corruzione tra privati - art. 2635-bis c.c.</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</si>
  <si>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</si>
  <si>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</si>
  <si>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</si>
  <si>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</si>
  <si>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</si>
  <si>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</si>
  <si>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</si>
  <si>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</si>
  <si>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</si>
  <si>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Data di entrata in vigore</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</si>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</sst>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2">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0" xfId="0" applyFont="1" applyAlignment="1">
      <alignment horizontal="center"/>
    </xf>
    <xf numFmtId="9" fontId="15" fillId="0" borderId="0" xfId="0" applyNumberFormat="1" applyFont="1" applyAlignment="1">
      <alignment horizontal="center"/>
    </xf>
    <xf numFmtId="0" fontId="16" fillId="0" borderId="0" xfId="0" applyFont="1" applyAlignment="1">
      <alignment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2" quotePrefix="1" applyFont="1" applyBorder="1" applyAlignment="1" applyProtection="1">
      <alignment horizontal="center" vertical="center" wrapText="1"/>
      <protection locked="0" hidden="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2" quotePrefix="1"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10" fillId="0" borderId="1" xfId="2" quotePrefix="1" applyFont="1" applyBorder="1" applyAlignment="1">
      <alignment horizontal="left" vertical="center" wrapText="1"/>
    </xf>
    <xf numFmtId="0" fontId="4" fillId="0" borderId="1" xfId="3" applyFont="1" applyBorder="1" applyAlignment="1">
      <alignment horizontal="center" vertical="center" wrapText="1"/>
    </xf>
    <xf numFmtId="0" fontId="16" fillId="0" borderId="1" xfId="0" quotePrefix="1" applyFont="1" applyBorder="1" applyAlignment="1">
      <alignment horizontal="center" vertical="center" wrapText="1"/>
    </xf>
    <xf numFmtId="0" fontId="4" fillId="0" borderId="1" xfId="0" applyFont="1" applyBorder="1" applyAlignment="1">
      <alignment horizontal="left" vertical="center" wrapText="1"/>
    </xf>
    <xf numFmtId="0" fontId="4" fillId="0" borderId="1" xfId="1" quotePrefix="1" applyFont="1" applyBorder="1" applyAlignment="1">
      <alignment horizontal="left" vertical="center" wrapText="1"/>
    </xf>
    <xf numFmtId="0" fontId="17" fillId="0" borderId="0" xfId="0" applyFont="1" applyAlignment="1">
      <alignment wrapText="1"/>
    </xf>
    <xf numFmtId="0" fontId="10" fillId="0" borderId="1" xfId="0" applyFont="1" applyBorder="1" applyAlignment="1">
      <alignment horizontal="center" vertical="center" wrapText="1"/>
    </xf>
    <xf numFmtId="0" fontId="4" fillId="0" borderId="1" xfId="1" applyFont="1" applyBorder="1" applyAlignment="1">
      <alignment horizontal="center" vertical="center" wrapText="1"/>
    </xf>
    <xf numFmtId="14" fontId="19" fillId="0" borderId="1" xfId="0" applyNumberFormat="1" applyFont="1" applyBorder="1" applyAlignment="1">
      <alignment horizontal="center" vertical="center" wrapText="1"/>
    </xf>
    <xf numFmtId="0" fontId="10" fillId="0" borderId="1" xfId="0" quotePrefix="1" applyFont="1" applyBorder="1" applyAlignment="1">
      <alignment vertical="center" wrapText="1"/>
    </xf>
    <xf numFmtId="0" fontId="4" fillId="0" borderId="1" xfId="2" quotePrefix="1" applyFont="1" applyBorder="1" applyAlignment="1" applyProtection="1">
      <alignment horizontal="left" vertical="center" wrapText="1"/>
      <protection locked="0" hidden="1"/>
    </xf>
    <xf numFmtId="0" fontId="18" fillId="0" borderId="1" xfId="0" applyFont="1" applyBorder="1" applyAlignment="1">
      <alignment horizontal="center" vertical="center" wrapText="1"/>
    </xf>
    <xf numFmtId="0" fontId="19"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9" fillId="4"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5" borderId="1" xfId="0" applyFont="1" applyFill="1" applyBorder="1" applyAlignment="1">
      <alignment horizontal="center"/>
    </xf>
    <xf numFmtId="0" fontId="9" fillId="3" borderId="2"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14" fontId="19" fillId="0" borderId="1" xfId="0" applyNumberFormat="1" applyFont="1" applyFill="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xdr:row>
      <xdr:rowOff>106680</xdr:rowOff>
    </xdr:from>
    <xdr:to>
      <xdr:col>2</xdr:col>
      <xdr:colOff>541020</xdr:colOff>
      <xdr:row>4</xdr:row>
      <xdr:rowOff>784860</xdr:rowOff>
    </xdr:to>
    <xdr:pic>
      <xdr:nvPicPr>
        <xdr:cNvPr id="2" name="Immagine 3">
          <a:extLst>
            <a:ext uri="{FF2B5EF4-FFF2-40B4-BE49-F238E27FC236}">
              <a16:creationId xmlns:a16="http://schemas.microsoft.com/office/drawing/2014/main" id="{FF995740-79A5-4F15-857E-1567D8532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55320"/>
          <a:ext cx="12192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213360</xdr:colOff>
      <xdr:row>3</xdr:row>
      <xdr:rowOff>60960</xdr:rowOff>
    </xdr:from>
    <xdr:to>
      <xdr:col>2</xdr:col>
      <xdr:colOff>518160</xdr:colOff>
      <xdr:row>4</xdr:row>
      <xdr:rowOff>739140</xdr:rowOff>
    </xdr:to>
    <xdr:pic>
      <xdr:nvPicPr>
        <xdr:cNvPr id="4" name="Immagine 3">
          <a:extLst>
            <a:ext uri="{FF2B5EF4-FFF2-40B4-BE49-F238E27FC236}">
              <a16:creationId xmlns:a16="http://schemas.microsoft.com/office/drawing/2014/main" id="{2AE39DCD-4539-40FC-8720-27BB347D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2"/>
  <sheetViews>
    <sheetView tabSelected="1" topLeftCell="A28" zoomScaleNormal="100" workbookViewId="0">
      <selection activeCell="N32" sqref="N32"/>
    </sheetView>
  </sheetViews>
  <sheetFormatPr defaultColWidth="8.77734375" defaultRowHeight="14.4" x14ac:dyDescent="0.3"/>
  <cols>
    <col min="1" max="1" width="4.109375" customWidth="1"/>
    <col min="2" max="2" width="11.77734375" customWidth="1"/>
    <col min="3" max="3" width="9.88671875" customWidth="1"/>
    <col min="4" max="4" width="12.77734375" customWidth="1"/>
    <col min="6" max="6" width="4.33203125" customWidth="1"/>
    <col min="8" max="8" width="8.109375" customWidth="1"/>
    <col min="9" max="9" width="1.5546875" customWidth="1"/>
    <col min="10" max="10" width="8.109375" customWidth="1"/>
  </cols>
  <sheetData>
    <row r="3" spans="1:11" x14ac:dyDescent="0.3">
      <c r="A3" s="3"/>
      <c r="B3" s="4"/>
      <c r="C3" s="5"/>
      <c r="D3" s="11"/>
      <c r="E3" s="11"/>
      <c r="F3" s="11"/>
      <c r="G3" s="11"/>
      <c r="H3" s="11"/>
      <c r="I3" s="11"/>
      <c r="J3" s="12"/>
      <c r="K3" s="12"/>
    </row>
    <row r="4" spans="1:11" ht="14.55" customHeight="1" x14ac:dyDescent="0.3">
      <c r="A4" s="6"/>
      <c r="C4" s="7"/>
      <c r="D4" s="58" t="s">
        <v>235</v>
      </c>
      <c r="E4" s="59"/>
      <c r="F4" s="59"/>
      <c r="G4" s="59"/>
      <c r="H4" s="59"/>
      <c r="I4" s="60"/>
      <c r="J4" s="13"/>
      <c r="K4" s="13"/>
    </row>
    <row r="5" spans="1:11" ht="62.55" customHeight="1" x14ac:dyDescent="0.3">
      <c r="A5" s="6"/>
      <c r="C5" s="7"/>
      <c r="D5" s="58"/>
      <c r="E5" s="59"/>
      <c r="F5" s="59"/>
      <c r="G5" s="59"/>
      <c r="H5" s="59"/>
      <c r="I5" s="60"/>
      <c r="J5" s="19" t="s">
        <v>67</v>
      </c>
      <c r="K5" s="18" t="s">
        <v>236</v>
      </c>
    </row>
    <row r="6" spans="1:11" ht="14.55" customHeight="1" x14ac:dyDescent="0.3">
      <c r="A6" s="6"/>
      <c r="C6" s="7"/>
      <c r="D6" s="58"/>
      <c r="E6" s="59"/>
      <c r="F6" s="59"/>
      <c r="G6" s="59"/>
      <c r="H6" s="59"/>
      <c r="I6" s="60"/>
      <c r="J6" s="13"/>
      <c r="K6" s="13"/>
    </row>
    <row r="7" spans="1:11" x14ac:dyDescent="0.3">
      <c r="A7" s="8"/>
      <c r="B7" s="9"/>
      <c r="C7" s="10"/>
      <c r="D7" s="14"/>
      <c r="E7" s="14"/>
      <c r="F7" s="14"/>
      <c r="G7" s="14"/>
      <c r="H7" s="14"/>
      <c r="I7" s="14"/>
      <c r="J7" s="15"/>
      <c r="K7" s="15"/>
    </row>
    <row r="8" spans="1:11" x14ac:dyDescent="0.3">
      <c r="E8" s="16"/>
      <c r="F8" s="16"/>
      <c r="G8" s="16"/>
      <c r="H8" s="16"/>
    </row>
    <row r="9" spans="1:11" x14ac:dyDescent="0.3">
      <c r="E9" s="16"/>
      <c r="F9" s="16"/>
      <c r="G9" s="16"/>
      <c r="H9" s="16"/>
    </row>
    <row r="10" spans="1:11" x14ac:dyDescent="0.3">
      <c r="E10" s="17"/>
      <c r="F10" s="17"/>
      <c r="G10" s="17"/>
      <c r="H10" s="17"/>
    </row>
    <row r="15" spans="1:11" ht="14.55" customHeight="1" x14ac:dyDescent="0.3">
      <c r="A15" s="61" t="s">
        <v>124</v>
      </c>
      <c r="B15" s="61"/>
      <c r="C15" s="61"/>
      <c r="D15" s="61"/>
      <c r="E15" s="61"/>
      <c r="F15" s="61"/>
      <c r="G15" s="61"/>
      <c r="H15" s="61"/>
      <c r="I15" s="61"/>
      <c r="J15" s="61"/>
      <c r="K15" s="61"/>
    </row>
    <row r="16" spans="1:11" ht="14.55" customHeight="1" x14ac:dyDescent="0.3">
      <c r="A16" s="61"/>
      <c r="B16" s="61"/>
      <c r="C16" s="61"/>
      <c r="D16" s="61"/>
      <c r="E16" s="61"/>
      <c r="F16" s="61"/>
      <c r="G16" s="61"/>
      <c r="H16" s="61"/>
      <c r="I16" s="61"/>
      <c r="J16" s="61"/>
      <c r="K16" s="61"/>
    </row>
    <row r="17" spans="1:11" ht="14.55" customHeight="1" x14ac:dyDescent="0.3">
      <c r="A17" s="61"/>
      <c r="B17" s="61"/>
      <c r="C17" s="61"/>
      <c r="D17" s="61"/>
      <c r="E17" s="61"/>
      <c r="F17" s="61"/>
      <c r="G17" s="61"/>
      <c r="H17" s="61"/>
      <c r="I17" s="61"/>
      <c r="J17" s="61"/>
      <c r="K17" s="61"/>
    </row>
    <row r="18" spans="1:11" ht="14.55" customHeight="1" x14ac:dyDescent="0.3">
      <c r="A18" s="61"/>
      <c r="B18" s="61"/>
      <c r="C18" s="61"/>
      <c r="D18" s="61"/>
      <c r="E18" s="61"/>
      <c r="F18" s="61"/>
      <c r="G18" s="61"/>
      <c r="H18" s="61"/>
      <c r="I18" s="61"/>
      <c r="J18" s="61"/>
      <c r="K18" s="61"/>
    </row>
    <row r="19" spans="1:11" ht="14.55" customHeight="1" x14ac:dyDescent="0.3">
      <c r="A19" s="61"/>
      <c r="B19" s="61"/>
      <c r="C19" s="61"/>
      <c r="D19" s="61"/>
      <c r="E19" s="61"/>
      <c r="F19" s="61"/>
      <c r="G19" s="61"/>
      <c r="H19" s="61"/>
      <c r="I19" s="61"/>
      <c r="J19" s="61"/>
      <c r="K19" s="61"/>
    </row>
    <row r="24" spans="1:11" ht="14.55" customHeight="1" x14ac:dyDescent="0.3">
      <c r="B24" s="62" t="s">
        <v>235</v>
      </c>
      <c r="C24" s="62"/>
      <c r="D24" s="62"/>
      <c r="E24" s="62"/>
      <c r="F24" s="62"/>
      <c r="G24" s="62"/>
      <c r="H24" s="62"/>
      <c r="I24" s="62"/>
      <c r="J24" s="62"/>
    </row>
    <row r="25" spans="1:11" ht="14.4" customHeight="1" x14ac:dyDescent="0.3">
      <c r="B25" s="62"/>
      <c r="C25" s="62"/>
      <c r="D25" s="62"/>
      <c r="E25" s="62"/>
      <c r="F25" s="62"/>
      <c r="G25" s="62"/>
      <c r="H25" s="62"/>
      <c r="I25" s="62"/>
      <c r="J25" s="62"/>
    </row>
    <row r="26" spans="1:11" ht="14.4" customHeight="1" x14ac:dyDescent="0.3">
      <c r="B26" s="62"/>
      <c r="C26" s="62"/>
      <c r="D26" s="62"/>
      <c r="E26" s="62"/>
      <c r="F26" s="62"/>
      <c r="G26" s="62"/>
      <c r="H26" s="62"/>
      <c r="I26" s="62"/>
      <c r="J26" s="62"/>
    </row>
    <row r="27" spans="1:11" ht="14.4" customHeight="1" x14ac:dyDescent="0.3">
      <c r="B27" s="62"/>
      <c r="C27" s="62"/>
      <c r="D27" s="62"/>
      <c r="E27" s="62"/>
      <c r="F27" s="62"/>
      <c r="G27" s="62"/>
      <c r="H27" s="62"/>
      <c r="I27" s="62"/>
      <c r="J27" s="62"/>
    </row>
    <row r="28" spans="1:11" ht="27.6" x14ac:dyDescent="0.3">
      <c r="B28" s="26"/>
      <c r="C28" s="26"/>
      <c r="D28" s="26"/>
      <c r="E28" s="26"/>
      <c r="F28" s="26"/>
      <c r="G28" s="26"/>
      <c r="H28" s="26"/>
      <c r="I28" s="26"/>
    </row>
    <row r="29" spans="1:11" ht="27.6" x14ac:dyDescent="0.3">
      <c r="B29" s="26"/>
      <c r="C29" s="26"/>
      <c r="D29" s="26"/>
      <c r="E29" s="26"/>
      <c r="F29" s="26"/>
      <c r="G29" s="26"/>
      <c r="H29" s="26"/>
      <c r="I29" s="26"/>
    </row>
    <row r="30" spans="1:11" ht="27.6" x14ac:dyDescent="0.3">
      <c r="B30" s="26"/>
      <c r="C30" s="26"/>
      <c r="D30" s="26"/>
      <c r="E30" s="26"/>
      <c r="F30" s="26"/>
      <c r="G30" s="26"/>
      <c r="H30" s="26"/>
      <c r="I30" s="26"/>
    </row>
    <row r="33" spans="1:11" ht="39.6" x14ac:dyDescent="0.3">
      <c r="A33" s="27" t="s">
        <v>68</v>
      </c>
      <c r="B33" s="27" t="s">
        <v>71</v>
      </c>
      <c r="C33" s="27" t="s">
        <v>410</v>
      </c>
      <c r="D33" s="63" t="s">
        <v>1</v>
      </c>
      <c r="E33" s="64"/>
      <c r="F33" s="53" t="s">
        <v>69</v>
      </c>
      <c r="G33" s="53"/>
      <c r="H33" s="53"/>
      <c r="I33" s="53"/>
      <c r="J33" s="53"/>
      <c r="K33" s="53"/>
    </row>
    <row r="34" spans="1:11" ht="14.55" customHeight="1" x14ac:dyDescent="0.3">
      <c r="A34" s="54" t="s">
        <v>333</v>
      </c>
      <c r="B34" s="50">
        <v>44910</v>
      </c>
      <c r="C34" s="55">
        <v>44957</v>
      </c>
      <c r="D34" s="56" t="s">
        <v>125</v>
      </c>
      <c r="E34" s="56"/>
      <c r="F34" s="56" t="s">
        <v>126</v>
      </c>
      <c r="G34" s="56"/>
      <c r="H34" s="56"/>
      <c r="I34" s="56"/>
      <c r="J34" s="56"/>
      <c r="K34" s="56"/>
    </row>
    <row r="35" spans="1:11" ht="14.4" customHeight="1" x14ac:dyDescent="0.3">
      <c r="A35" s="54"/>
      <c r="B35" s="50">
        <v>44937</v>
      </c>
      <c r="C35" s="55"/>
      <c r="D35" s="56"/>
      <c r="E35" s="56"/>
      <c r="F35" s="57" t="s">
        <v>127</v>
      </c>
      <c r="G35" s="57"/>
      <c r="H35" s="57"/>
      <c r="I35" s="57"/>
      <c r="J35" s="57"/>
      <c r="K35" s="57"/>
    </row>
    <row r="36" spans="1:11" ht="14.4" customHeight="1" x14ac:dyDescent="0.3">
      <c r="A36" s="54"/>
      <c r="B36" s="71">
        <v>44942</v>
      </c>
      <c r="C36" s="55"/>
      <c r="D36" s="56"/>
      <c r="E36" s="56"/>
      <c r="F36" s="57" t="s">
        <v>128</v>
      </c>
      <c r="G36" s="57"/>
      <c r="H36" s="57"/>
      <c r="I36" s="57"/>
      <c r="J36" s="57"/>
      <c r="K36" s="57"/>
    </row>
    <row r="37" spans="1:11" ht="14.4" customHeight="1" x14ac:dyDescent="0.3">
      <c r="A37" s="54"/>
      <c r="B37" s="50">
        <v>44914</v>
      </c>
      <c r="C37" s="55"/>
      <c r="D37" s="56"/>
      <c r="E37" s="56"/>
      <c r="F37" s="57" t="s">
        <v>129</v>
      </c>
      <c r="G37" s="57"/>
      <c r="H37" s="57"/>
      <c r="I37" s="57"/>
      <c r="J37" s="57"/>
      <c r="K37" s="57"/>
    </row>
    <row r="38" spans="1:11" ht="14.4" customHeight="1" x14ac:dyDescent="0.3">
      <c r="A38" s="54"/>
      <c r="B38" s="50">
        <v>44911</v>
      </c>
      <c r="C38" s="55"/>
      <c r="D38" s="56"/>
      <c r="E38" s="56"/>
      <c r="F38" s="57" t="s">
        <v>130</v>
      </c>
      <c r="G38" s="57"/>
      <c r="H38" s="57"/>
      <c r="I38" s="57"/>
      <c r="J38" s="57"/>
      <c r="K38" s="57"/>
    </row>
    <row r="39" spans="1:11" ht="14.4" customHeight="1" x14ac:dyDescent="0.3">
      <c r="A39" s="54"/>
      <c r="B39" s="50">
        <v>44923</v>
      </c>
      <c r="C39" s="55"/>
      <c r="D39" s="56"/>
      <c r="E39" s="56"/>
      <c r="F39" s="57" t="s">
        <v>332</v>
      </c>
      <c r="G39" s="57"/>
      <c r="H39" s="57"/>
      <c r="I39" s="57"/>
      <c r="J39" s="57"/>
      <c r="K39" s="57"/>
    </row>
    <row r="40" spans="1:11" ht="14.4" customHeight="1" x14ac:dyDescent="0.3">
      <c r="A40" s="54"/>
      <c r="B40" s="50">
        <v>44923</v>
      </c>
      <c r="C40" s="55"/>
      <c r="D40" s="56"/>
      <c r="E40" s="56"/>
      <c r="F40" s="57" t="s">
        <v>131</v>
      </c>
      <c r="G40" s="57"/>
      <c r="H40" s="57"/>
      <c r="I40" s="57"/>
      <c r="J40" s="57"/>
      <c r="K40" s="57"/>
    </row>
    <row r="41" spans="1:11" ht="14.4" customHeight="1" x14ac:dyDescent="0.3">
      <c r="A41" s="54"/>
      <c r="B41" s="50">
        <v>44914</v>
      </c>
      <c r="C41" s="55"/>
      <c r="D41" s="56"/>
      <c r="E41" s="56"/>
      <c r="F41" s="57" t="s">
        <v>132</v>
      </c>
      <c r="G41" s="57"/>
      <c r="H41" s="57"/>
      <c r="I41" s="57"/>
      <c r="J41" s="57"/>
      <c r="K41" s="57"/>
    </row>
    <row r="42" spans="1:11" x14ac:dyDescent="0.3">
      <c r="A42" s="54"/>
      <c r="B42" s="50">
        <v>44924</v>
      </c>
      <c r="C42" s="55"/>
      <c r="D42" s="56"/>
      <c r="E42" s="56"/>
      <c r="F42" s="57" t="s">
        <v>411</v>
      </c>
      <c r="G42" s="57"/>
      <c r="H42" s="57"/>
      <c r="I42" s="57"/>
      <c r="J42" s="57"/>
      <c r="K42" s="57"/>
    </row>
  </sheetData>
  <mergeCells count="17">
    <mergeCell ref="D4:I6"/>
    <mergeCell ref="A15:K19"/>
    <mergeCell ref="B24:J27"/>
    <mergeCell ref="D33:E33"/>
    <mergeCell ref="F33:K33"/>
    <mergeCell ref="A34:A42"/>
    <mergeCell ref="C34:C42"/>
    <mergeCell ref="D34:E42"/>
    <mergeCell ref="F34:K34"/>
    <mergeCell ref="F35:K35"/>
    <mergeCell ref="F36:K36"/>
    <mergeCell ref="F37:K37"/>
    <mergeCell ref="F38:K38"/>
    <mergeCell ref="F39:K39"/>
    <mergeCell ref="F40:K40"/>
    <mergeCell ref="F41:K41"/>
    <mergeCell ref="F42:K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BB95-AE35-49BF-BC3E-BB7A85D53C52}">
  <dimension ref="A1:AU72"/>
  <sheetViews>
    <sheetView topLeftCell="AI1" zoomScale="70" zoomScaleNormal="70" workbookViewId="0">
      <selection activeCell="AN64" sqref="AN64"/>
    </sheetView>
  </sheetViews>
  <sheetFormatPr defaultColWidth="8.77734375" defaultRowHeight="14.4" x14ac:dyDescent="0.3"/>
  <cols>
    <col min="1" max="1" width="7.44140625" style="20" customWidth="1"/>
    <col min="2" max="2" width="18.44140625" style="20" bestFit="1" customWidth="1"/>
    <col min="3" max="3" width="20" style="20" customWidth="1"/>
    <col min="4" max="4" width="27.44140625" style="20" customWidth="1"/>
    <col min="5" max="5" width="25.33203125" style="20" customWidth="1"/>
    <col min="6" max="7" width="16.109375" style="20" customWidth="1"/>
    <col min="8" max="8" width="14.33203125" style="20" customWidth="1"/>
    <col min="9" max="9" width="7.6640625" style="20" customWidth="1"/>
    <col min="10" max="11" width="7.33203125" style="20" customWidth="1"/>
    <col min="12" max="12" width="83.6640625" style="20" customWidth="1"/>
    <col min="13" max="13" width="43.109375" style="20" customWidth="1"/>
    <col min="14" max="14" width="11" style="20" customWidth="1"/>
    <col min="15" max="15" width="11.77734375" style="20" customWidth="1"/>
    <col min="16" max="17" width="13.109375" style="20" customWidth="1"/>
    <col min="18" max="18" width="9.33203125" style="20" customWidth="1"/>
    <col min="19" max="19" width="9.44140625" style="20" customWidth="1"/>
    <col min="20" max="20" width="13" style="20" customWidth="1"/>
    <col min="21" max="21" width="12.33203125" style="20" customWidth="1"/>
    <col min="22" max="22" width="8.44140625" style="20" customWidth="1"/>
    <col min="23" max="24" width="10.109375" style="20" customWidth="1"/>
    <col min="25" max="25" width="74.77734375" style="20" customWidth="1"/>
    <col min="26" max="26" width="14.44140625" style="20" customWidth="1"/>
    <col min="27" max="27" width="10" style="20" customWidth="1"/>
    <col min="28" max="28" width="14.33203125" style="20" customWidth="1"/>
    <col min="29" max="29" width="13" style="20" customWidth="1"/>
    <col min="30" max="30" width="8.44140625" style="20" customWidth="1"/>
    <col min="31" max="31" width="13.109375" style="20" customWidth="1"/>
    <col min="32" max="32" width="16.33203125" style="20" customWidth="1"/>
    <col min="33" max="34" width="17.44140625" style="20" customWidth="1"/>
    <col min="35" max="35" width="18.44140625" style="20" customWidth="1"/>
    <col min="36" max="36" width="21.33203125" style="20" customWidth="1"/>
    <col min="37" max="37" width="71.77734375" style="20" customWidth="1"/>
    <col min="38" max="38" width="25.44140625" style="20" customWidth="1"/>
    <col min="39" max="39" width="18.6640625" style="20" customWidth="1"/>
    <col min="40" max="43" width="19.44140625" style="20" customWidth="1"/>
    <col min="44" max="44" width="27.44140625" style="20" customWidth="1"/>
    <col min="45" max="45" width="31.77734375" style="21" customWidth="1"/>
    <col min="46" max="46" width="20.109375" style="20" customWidth="1"/>
    <col min="47" max="47" width="22" style="20" customWidth="1"/>
    <col min="48" max="16384" width="8.77734375" style="20"/>
  </cols>
  <sheetData>
    <row r="1" spans="1:47" x14ac:dyDescent="0.3">
      <c r="B1" s="21"/>
      <c r="D1" s="22"/>
      <c r="E1" s="22"/>
      <c r="F1" s="21"/>
      <c r="G1" s="21"/>
      <c r="H1" s="21"/>
      <c r="I1" s="21"/>
      <c r="J1" s="21"/>
      <c r="K1" s="21"/>
      <c r="L1" s="23" t="s">
        <v>34</v>
      </c>
      <c r="M1" s="23"/>
      <c r="N1" s="24">
        <v>0.4</v>
      </c>
      <c r="O1" s="24">
        <v>0.15</v>
      </c>
      <c r="P1" s="24">
        <v>0.15</v>
      </c>
      <c r="Q1" s="24">
        <v>0.2</v>
      </c>
      <c r="R1" s="24">
        <v>0.1</v>
      </c>
      <c r="T1" s="24">
        <v>0.4</v>
      </c>
      <c r="U1" s="24">
        <v>0.6</v>
      </c>
      <c r="Y1" s="22"/>
      <c r="Z1" s="22"/>
      <c r="AA1" s="22"/>
      <c r="AB1" s="22"/>
      <c r="AC1" s="22"/>
      <c r="AD1" s="21"/>
      <c r="AK1" s="22"/>
      <c r="AL1" s="22"/>
    </row>
    <row r="2" spans="1:47" ht="15.6" x14ac:dyDescent="0.3">
      <c r="A2" s="68" t="s">
        <v>2</v>
      </c>
      <c r="B2" s="69"/>
      <c r="C2" s="69"/>
      <c r="D2" s="69"/>
      <c r="E2" s="69"/>
      <c r="F2" s="69"/>
      <c r="G2" s="69"/>
      <c r="H2" s="69"/>
      <c r="I2" s="69"/>
      <c r="J2" s="69"/>
      <c r="K2" s="69"/>
      <c r="L2" s="69"/>
      <c r="M2" s="70"/>
      <c r="N2" s="65"/>
      <c r="O2" s="65"/>
      <c r="P2" s="65"/>
      <c r="Q2" s="65"/>
      <c r="R2" s="65"/>
      <c r="S2" s="65"/>
      <c r="T2" s="65"/>
      <c r="U2" s="65"/>
      <c r="V2" s="65"/>
      <c r="W2" s="65"/>
      <c r="X2" s="65"/>
      <c r="Y2" s="65"/>
      <c r="Z2" s="65"/>
      <c r="AA2" s="65"/>
      <c r="AB2" s="65"/>
      <c r="AC2" s="65"/>
      <c r="AD2" s="65"/>
      <c r="AE2" s="65"/>
      <c r="AF2" s="65"/>
      <c r="AG2" s="65"/>
      <c r="AH2" s="66" t="s">
        <v>110</v>
      </c>
      <c r="AI2" s="66"/>
      <c r="AJ2" s="66"/>
      <c r="AK2" s="66"/>
      <c r="AL2" s="66"/>
      <c r="AM2" s="66"/>
      <c r="AN2" s="66"/>
      <c r="AO2" s="66"/>
      <c r="AP2" s="66"/>
      <c r="AQ2" s="66"/>
      <c r="AR2" s="66"/>
      <c r="AS2" s="67" t="s">
        <v>106</v>
      </c>
      <c r="AT2" s="67"/>
      <c r="AU2" s="67"/>
    </row>
    <row r="3" spans="1:47" s="25" customFormat="1" ht="109.2" customHeight="1" x14ac:dyDescent="0.3">
      <c r="A3" s="1" t="s">
        <v>56</v>
      </c>
      <c r="B3" s="1" t="s">
        <v>0</v>
      </c>
      <c r="C3" s="1" t="s">
        <v>54</v>
      </c>
      <c r="D3" s="1" t="s">
        <v>238</v>
      </c>
      <c r="E3" s="1" t="s">
        <v>122</v>
      </c>
      <c r="F3" s="1" t="s">
        <v>75</v>
      </c>
      <c r="G3" s="1" t="s">
        <v>239</v>
      </c>
      <c r="H3" s="1" t="s">
        <v>62</v>
      </c>
      <c r="I3" s="1" t="s">
        <v>45</v>
      </c>
      <c r="J3" s="1" t="s">
        <v>46</v>
      </c>
      <c r="K3" s="1" t="s">
        <v>240</v>
      </c>
      <c r="L3" s="2" t="s">
        <v>241</v>
      </c>
      <c r="M3" s="2" t="s">
        <v>242</v>
      </c>
      <c r="N3" s="2" t="s">
        <v>35</v>
      </c>
      <c r="O3" s="2" t="s">
        <v>23</v>
      </c>
      <c r="P3" s="2" t="s">
        <v>22</v>
      </c>
      <c r="Q3" s="2" t="s">
        <v>237</v>
      </c>
      <c r="R3" s="2" t="s">
        <v>243</v>
      </c>
      <c r="S3" s="2" t="s">
        <v>24</v>
      </c>
      <c r="T3" s="2" t="s">
        <v>47</v>
      </c>
      <c r="U3" s="2" t="s">
        <v>44</v>
      </c>
      <c r="V3" s="2" t="s">
        <v>25</v>
      </c>
      <c r="W3" s="2" t="s">
        <v>244</v>
      </c>
      <c r="X3" s="2" t="s">
        <v>245</v>
      </c>
      <c r="Y3" s="1" t="s">
        <v>246</v>
      </c>
      <c r="Z3" s="1" t="s">
        <v>247</v>
      </c>
      <c r="AA3" s="1" t="s">
        <v>248</v>
      </c>
      <c r="AB3" s="1" t="s">
        <v>63</v>
      </c>
      <c r="AC3" s="1" t="s">
        <v>64</v>
      </c>
      <c r="AD3" s="1" t="s">
        <v>26</v>
      </c>
      <c r="AE3" s="1" t="s">
        <v>65</v>
      </c>
      <c r="AF3" s="1" t="s">
        <v>66</v>
      </c>
      <c r="AG3" s="1" t="s">
        <v>53</v>
      </c>
      <c r="AH3" s="1" t="s">
        <v>102</v>
      </c>
      <c r="AI3" s="1" t="s">
        <v>103</v>
      </c>
      <c r="AJ3" s="2" t="s">
        <v>51</v>
      </c>
      <c r="AK3" s="2" t="s">
        <v>49</v>
      </c>
      <c r="AL3" s="2" t="s">
        <v>108</v>
      </c>
      <c r="AM3" s="2" t="s">
        <v>107</v>
      </c>
      <c r="AN3" s="2" t="s">
        <v>50</v>
      </c>
      <c r="AO3" s="2" t="s">
        <v>109</v>
      </c>
      <c r="AP3" s="2" t="s">
        <v>52</v>
      </c>
      <c r="AQ3" s="2" t="s">
        <v>55</v>
      </c>
      <c r="AR3" s="2" t="s">
        <v>115</v>
      </c>
      <c r="AS3" s="2" t="s">
        <v>76</v>
      </c>
      <c r="AT3" s="2" t="s">
        <v>104</v>
      </c>
      <c r="AU3" s="2" t="s">
        <v>105</v>
      </c>
    </row>
    <row r="4" spans="1:47" s="47" customFormat="1" ht="259.2" customHeight="1" x14ac:dyDescent="0.2">
      <c r="A4" s="28">
        <v>1</v>
      </c>
      <c r="B4" s="29" t="s">
        <v>249</v>
      </c>
      <c r="C4" s="30" t="s">
        <v>3</v>
      </c>
      <c r="D4" s="31" t="s">
        <v>166</v>
      </c>
      <c r="E4" s="31" t="s">
        <v>83</v>
      </c>
      <c r="F4" s="32" t="s">
        <v>82</v>
      </c>
      <c r="G4" s="32" t="s">
        <v>82</v>
      </c>
      <c r="H4" s="30" t="s">
        <v>82</v>
      </c>
      <c r="I4" s="33" t="s">
        <v>84</v>
      </c>
      <c r="J4" s="33" t="s">
        <v>84</v>
      </c>
      <c r="K4" s="33" t="s">
        <v>84</v>
      </c>
      <c r="L4" s="46" t="s">
        <v>258</v>
      </c>
      <c r="M4" s="36" t="s">
        <v>334</v>
      </c>
      <c r="N4" s="43">
        <v>3</v>
      </c>
      <c r="O4" s="34">
        <v>3</v>
      </c>
      <c r="P4" s="34">
        <v>3</v>
      </c>
      <c r="Q4" s="34">
        <v>1</v>
      </c>
      <c r="R4" s="34">
        <v>1</v>
      </c>
      <c r="S4" s="34">
        <f>(N4*$N$1)+(O4*$O$1)+(P4*$P$1)+(R4*$R$1)+(Q4*$Q$1)</f>
        <v>2.4000000000000004</v>
      </c>
      <c r="T4" s="34">
        <v>4</v>
      </c>
      <c r="U4" s="34">
        <v>5</v>
      </c>
      <c r="V4" s="34">
        <f>(T4*$T$1)+(U4*$U$1)</f>
        <v>4.5999999999999996</v>
      </c>
      <c r="W4" s="35">
        <f>S4*V4</f>
        <v>11.040000000000001</v>
      </c>
      <c r="X4" s="39" t="str">
        <f t="shared" ref="X4:X67" si="0">IF(W4="","",IF(W4&gt;16,"A",IF(W4&gt;5,"M",IF(W4&gt;2,"B","R"))))</f>
        <v>M</v>
      </c>
      <c r="Y4" s="36" t="s">
        <v>259</v>
      </c>
      <c r="Z4" s="37" t="s">
        <v>123</v>
      </c>
      <c r="AA4" s="34">
        <v>9</v>
      </c>
      <c r="AB4" s="34">
        <v>0</v>
      </c>
      <c r="AC4" s="34">
        <f t="shared" ref="AC4:AC64" si="1">AA4-AB4</f>
        <v>9</v>
      </c>
      <c r="AD4" s="38">
        <f t="shared" ref="AD4:AD64" si="2">IF(W4-AC4&gt;0.1,W4-AC4,IF(W4-AC4&lt;=0.1,0.1))</f>
        <v>2.0400000000000009</v>
      </c>
      <c r="AE4" s="39" t="str">
        <f t="shared" ref="AE4:AE67" si="3">IF(AD4="","",IF(AD4&gt;16,"A",IF(AD4&gt;5,"M",IF(AD4&gt;2,"B","R"))))</f>
        <v>B</v>
      </c>
      <c r="AF4" s="40" t="s">
        <v>123</v>
      </c>
      <c r="AG4" s="40" t="s">
        <v>123</v>
      </c>
      <c r="AH4" s="40" t="s">
        <v>123</v>
      </c>
      <c r="AI4" s="40" t="s">
        <v>123</v>
      </c>
      <c r="AJ4" s="40" t="s">
        <v>123</v>
      </c>
      <c r="AK4" s="40" t="s">
        <v>123</v>
      </c>
      <c r="AL4" s="40" t="s">
        <v>123</v>
      </c>
      <c r="AM4" s="40" t="s">
        <v>123</v>
      </c>
      <c r="AN4" s="40" t="s">
        <v>123</v>
      </c>
      <c r="AO4" s="40" t="s">
        <v>123</v>
      </c>
      <c r="AP4" s="40" t="s">
        <v>123</v>
      </c>
      <c r="AQ4" s="40" t="s">
        <v>123</v>
      </c>
      <c r="AR4" s="40" t="s">
        <v>123</v>
      </c>
      <c r="AS4" s="40" t="s">
        <v>394</v>
      </c>
      <c r="AT4" s="40" t="s">
        <v>120</v>
      </c>
      <c r="AU4" s="40" t="s">
        <v>225</v>
      </c>
    </row>
    <row r="5" spans="1:47" s="47" customFormat="1" ht="178.2" customHeight="1" x14ac:dyDescent="0.2">
      <c r="A5" s="28">
        <v>2</v>
      </c>
      <c r="B5" s="29" t="s">
        <v>249</v>
      </c>
      <c r="C5" s="30" t="s">
        <v>18</v>
      </c>
      <c r="D5" s="31" t="s">
        <v>167</v>
      </c>
      <c r="E5" s="31" t="s">
        <v>89</v>
      </c>
      <c r="F5" s="32" t="s">
        <v>82</v>
      </c>
      <c r="G5" s="32" t="s">
        <v>82</v>
      </c>
      <c r="H5" s="30" t="s">
        <v>82</v>
      </c>
      <c r="I5" s="33" t="s">
        <v>84</v>
      </c>
      <c r="J5" s="33" t="s">
        <v>84</v>
      </c>
      <c r="K5" s="33" t="s">
        <v>84</v>
      </c>
      <c r="L5" s="46" t="s">
        <v>258</v>
      </c>
      <c r="M5" s="36" t="s">
        <v>335</v>
      </c>
      <c r="N5" s="38">
        <v>3</v>
      </c>
      <c r="O5" s="34">
        <v>3</v>
      </c>
      <c r="P5" s="34">
        <v>3</v>
      </c>
      <c r="Q5" s="34">
        <v>1</v>
      </c>
      <c r="R5" s="34">
        <v>1</v>
      </c>
      <c r="S5" s="34">
        <f t="shared" ref="S5:S68" si="4">(N5*$N$1)+(O5*$O$1)+(P5*$P$1)+(R5*$R$1)+(Q5*$Q$1)</f>
        <v>2.4000000000000004</v>
      </c>
      <c r="T5" s="34">
        <v>4</v>
      </c>
      <c r="U5" s="34">
        <v>5</v>
      </c>
      <c r="V5" s="34">
        <f t="shared" ref="V5:V64" si="5">(T5*$T$1)+(U5*$U$1)</f>
        <v>4.5999999999999996</v>
      </c>
      <c r="W5" s="35">
        <f t="shared" ref="W5:W45" si="6">S5*V5</f>
        <v>11.040000000000001</v>
      </c>
      <c r="X5" s="39" t="str">
        <f t="shared" si="0"/>
        <v>M</v>
      </c>
      <c r="Y5" s="36" t="s">
        <v>260</v>
      </c>
      <c r="Z5" s="37" t="s">
        <v>123</v>
      </c>
      <c r="AA5" s="34">
        <v>9</v>
      </c>
      <c r="AB5" s="34">
        <v>0</v>
      </c>
      <c r="AC5" s="34">
        <f t="shared" si="1"/>
        <v>9</v>
      </c>
      <c r="AD5" s="38">
        <f t="shared" si="2"/>
        <v>2.0400000000000009</v>
      </c>
      <c r="AE5" s="39" t="str">
        <f t="shared" si="3"/>
        <v>B</v>
      </c>
      <c r="AF5" s="40" t="s">
        <v>123</v>
      </c>
      <c r="AG5" s="40" t="s">
        <v>123</v>
      </c>
      <c r="AH5" s="40" t="s">
        <v>123</v>
      </c>
      <c r="AI5" s="40" t="s">
        <v>123</v>
      </c>
      <c r="AJ5" s="40" t="s">
        <v>123</v>
      </c>
      <c r="AK5" s="40" t="s">
        <v>123</v>
      </c>
      <c r="AL5" s="40" t="s">
        <v>123</v>
      </c>
      <c r="AM5" s="40" t="s">
        <v>123</v>
      </c>
      <c r="AN5" s="40" t="s">
        <v>123</v>
      </c>
      <c r="AO5" s="40" t="s">
        <v>123</v>
      </c>
      <c r="AP5" s="40" t="s">
        <v>123</v>
      </c>
      <c r="AQ5" s="40" t="s">
        <v>123</v>
      </c>
      <c r="AR5" s="40" t="s">
        <v>123</v>
      </c>
      <c r="AS5" s="40" t="s">
        <v>394</v>
      </c>
      <c r="AT5" s="40" t="s">
        <v>120</v>
      </c>
      <c r="AU5" s="40" t="s">
        <v>225</v>
      </c>
    </row>
    <row r="6" spans="1:47" s="47" customFormat="1" ht="191.55" customHeight="1" x14ac:dyDescent="0.2">
      <c r="A6" s="28">
        <v>3</v>
      </c>
      <c r="B6" s="29" t="s">
        <v>249</v>
      </c>
      <c r="C6" s="30" t="s">
        <v>79</v>
      </c>
      <c r="D6" s="31" t="s">
        <v>167</v>
      </c>
      <c r="E6" s="31" t="s">
        <v>87</v>
      </c>
      <c r="F6" s="32" t="s">
        <v>84</v>
      </c>
      <c r="G6" s="32" t="s">
        <v>329</v>
      </c>
      <c r="H6" s="30" t="s">
        <v>82</v>
      </c>
      <c r="I6" s="33" t="s">
        <v>84</v>
      </c>
      <c r="J6" s="33" t="s">
        <v>84</v>
      </c>
      <c r="K6" s="33" t="s">
        <v>84</v>
      </c>
      <c r="L6" s="46" t="s">
        <v>258</v>
      </c>
      <c r="M6" s="36" t="s">
        <v>336</v>
      </c>
      <c r="N6" s="38">
        <v>1</v>
      </c>
      <c r="O6" s="34">
        <v>3</v>
      </c>
      <c r="P6" s="34">
        <v>3</v>
      </c>
      <c r="Q6" s="34">
        <v>1</v>
      </c>
      <c r="R6" s="34">
        <v>5</v>
      </c>
      <c r="S6" s="34">
        <f t="shared" si="4"/>
        <v>1.9999999999999998</v>
      </c>
      <c r="T6" s="34">
        <v>4</v>
      </c>
      <c r="U6" s="34">
        <v>5</v>
      </c>
      <c r="V6" s="34">
        <f t="shared" si="5"/>
        <v>4.5999999999999996</v>
      </c>
      <c r="W6" s="35">
        <f t="shared" si="6"/>
        <v>9.1999999999999975</v>
      </c>
      <c r="X6" s="39" t="str">
        <f t="shared" si="0"/>
        <v>M</v>
      </c>
      <c r="Y6" s="36" t="s">
        <v>261</v>
      </c>
      <c r="Z6" s="37" t="s">
        <v>123</v>
      </c>
      <c r="AA6" s="34">
        <v>10</v>
      </c>
      <c r="AB6" s="34">
        <v>0</v>
      </c>
      <c r="AC6" s="34">
        <f t="shared" si="1"/>
        <v>10</v>
      </c>
      <c r="AD6" s="38">
        <f t="shared" si="2"/>
        <v>0.1</v>
      </c>
      <c r="AE6" s="39" t="str">
        <f t="shared" si="3"/>
        <v>R</v>
      </c>
      <c r="AF6" s="40" t="s">
        <v>123</v>
      </c>
      <c r="AG6" s="40" t="s">
        <v>123</v>
      </c>
      <c r="AH6" s="40" t="s">
        <v>123</v>
      </c>
      <c r="AI6" s="40" t="s">
        <v>123</v>
      </c>
      <c r="AJ6" s="40" t="s">
        <v>123</v>
      </c>
      <c r="AK6" s="40" t="s">
        <v>123</v>
      </c>
      <c r="AL6" s="40" t="s">
        <v>123</v>
      </c>
      <c r="AM6" s="40" t="s">
        <v>123</v>
      </c>
      <c r="AN6" s="40" t="s">
        <v>123</v>
      </c>
      <c r="AO6" s="40" t="s">
        <v>123</v>
      </c>
      <c r="AP6" s="40" t="s">
        <v>123</v>
      </c>
      <c r="AQ6" s="40" t="s">
        <v>123</v>
      </c>
      <c r="AR6" s="40" t="s">
        <v>123</v>
      </c>
      <c r="AS6" s="40" t="s">
        <v>314</v>
      </c>
      <c r="AT6" s="40" t="s">
        <v>120</v>
      </c>
      <c r="AU6" s="40" t="s">
        <v>225</v>
      </c>
    </row>
    <row r="7" spans="1:47" s="47" customFormat="1" ht="200.55" customHeight="1" x14ac:dyDescent="0.2">
      <c r="A7" s="28">
        <v>4</v>
      </c>
      <c r="B7" s="29" t="s">
        <v>249</v>
      </c>
      <c r="C7" s="30" t="s">
        <v>17</v>
      </c>
      <c r="D7" s="31" t="s">
        <v>168</v>
      </c>
      <c r="E7" s="31" t="s">
        <v>88</v>
      </c>
      <c r="F7" s="30" t="s">
        <v>84</v>
      </c>
      <c r="G7" s="30" t="s">
        <v>329</v>
      </c>
      <c r="H7" s="30" t="s">
        <v>82</v>
      </c>
      <c r="I7" s="33" t="s">
        <v>84</v>
      </c>
      <c r="J7" s="33" t="s">
        <v>84</v>
      </c>
      <c r="K7" s="33" t="s">
        <v>84</v>
      </c>
      <c r="L7" s="46" t="s">
        <v>258</v>
      </c>
      <c r="M7" s="36" t="s">
        <v>337</v>
      </c>
      <c r="N7" s="38">
        <v>2</v>
      </c>
      <c r="O7" s="34">
        <v>1</v>
      </c>
      <c r="P7" s="34">
        <v>3</v>
      </c>
      <c r="Q7" s="34">
        <v>1</v>
      </c>
      <c r="R7" s="34">
        <v>5</v>
      </c>
      <c r="S7" s="34">
        <f t="shared" si="4"/>
        <v>2.1</v>
      </c>
      <c r="T7" s="34">
        <v>4</v>
      </c>
      <c r="U7" s="34">
        <v>5</v>
      </c>
      <c r="V7" s="34">
        <f t="shared" si="5"/>
        <v>4.5999999999999996</v>
      </c>
      <c r="W7" s="35">
        <f t="shared" si="6"/>
        <v>9.66</v>
      </c>
      <c r="X7" s="39" t="str">
        <f t="shared" si="0"/>
        <v>M</v>
      </c>
      <c r="Y7" s="36" t="s">
        <v>262</v>
      </c>
      <c r="Z7" s="37" t="s">
        <v>123</v>
      </c>
      <c r="AA7" s="34">
        <v>8</v>
      </c>
      <c r="AB7" s="34">
        <v>0</v>
      </c>
      <c r="AC7" s="34">
        <f t="shared" si="1"/>
        <v>8</v>
      </c>
      <c r="AD7" s="38">
        <f t="shared" si="2"/>
        <v>1.6600000000000001</v>
      </c>
      <c r="AE7" s="39" t="str">
        <f t="shared" si="3"/>
        <v>R</v>
      </c>
      <c r="AF7" s="40" t="s">
        <v>123</v>
      </c>
      <c r="AG7" s="40" t="s">
        <v>123</v>
      </c>
      <c r="AH7" s="40" t="s">
        <v>123</v>
      </c>
      <c r="AI7" s="40" t="s">
        <v>123</v>
      </c>
      <c r="AJ7" s="40" t="s">
        <v>123</v>
      </c>
      <c r="AK7" s="40" t="s">
        <v>123</v>
      </c>
      <c r="AL7" s="40" t="s">
        <v>123</v>
      </c>
      <c r="AM7" s="40" t="s">
        <v>123</v>
      </c>
      <c r="AN7" s="40" t="s">
        <v>123</v>
      </c>
      <c r="AO7" s="40" t="s">
        <v>123</v>
      </c>
      <c r="AP7" s="40" t="s">
        <v>123</v>
      </c>
      <c r="AQ7" s="40" t="s">
        <v>123</v>
      </c>
      <c r="AR7" s="40" t="s">
        <v>123</v>
      </c>
      <c r="AS7" s="40" t="s">
        <v>315</v>
      </c>
      <c r="AT7" s="40" t="s">
        <v>120</v>
      </c>
      <c r="AU7" s="40" t="s">
        <v>225</v>
      </c>
    </row>
    <row r="8" spans="1:47" s="47" customFormat="1" ht="195.45" customHeight="1" x14ac:dyDescent="0.2">
      <c r="A8" s="28">
        <v>5</v>
      </c>
      <c r="B8" s="29" t="s">
        <v>249</v>
      </c>
      <c r="C8" s="30" t="s">
        <v>41</v>
      </c>
      <c r="D8" s="31" t="s">
        <v>169</v>
      </c>
      <c r="E8" s="31" t="s">
        <v>89</v>
      </c>
      <c r="F8" s="30" t="s">
        <v>82</v>
      </c>
      <c r="G8" s="30" t="s">
        <v>82</v>
      </c>
      <c r="H8" s="30" t="s">
        <v>82</v>
      </c>
      <c r="I8" s="33" t="s">
        <v>84</v>
      </c>
      <c r="J8" s="33" t="s">
        <v>84</v>
      </c>
      <c r="K8" s="33" t="s">
        <v>84</v>
      </c>
      <c r="L8" s="46" t="s">
        <v>258</v>
      </c>
      <c r="M8" s="36" t="s">
        <v>338</v>
      </c>
      <c r="N8" s="38">
        <v>1</v>
      </c>
      <c r="O8" s="34">
        <v>5</v>
      </c>
      <c r="P8" s="34">
        <v>3</v>
      </c>
      <c r="Q8" s="34">
        <v>1</v>
      </c>
      <c r="R8" s="34">
        <v>1</v>
      </c>
      <c r="S8" s="34">
        <f t="shared" si="4"/>
        <v>1.9</v>
      </c>
      <c r="T8" s="34">
        <v>4</v>
      </c>
      <c r="U8" s="34">
        <v>5</v>
      </c>
      <c r="V8" s="34">
        <f t="shared" si="5"/>
        <v>4.5999999999999996</v>
      </c>
      <c r="W8" s="35">
        <f t="shared" si="6"/>
        <v>8.7399999999999984</v>
      </c>
      <c r="X8" s="39" t="str">
        <f t="shared" si="0"/>
        <v>M</v>
      </c>
      <c r="Y8" s="36" t="s">
        <v>260</v>
      </c>
      <c r="Z8" s="37" t="s">
        <v>123</v>
      </c>
      <c r="AA8" s="34">
        <v>7</v>
      </c>
      <c r="AB8" s="34">
        <v>0</v>
      </c>
      <c r="AC8" s="34">
        <f t="shared" si="1"/>
        <v>7</v>
      </c>
      <c r="AD8" s="38">
        <f t="shared" si="2"/>
        <v>1.7399999999999984</v>
      </c>
      <c r="AE8" s="39" t="str">
        <f t="shared" si="3"/>
        <v>R</v>
      </c>
      <c r="AF8" s="40" t="s">
        <v>123</v>
      </c>
      <c r="AG8" s="40" t="s">
        <v>123</v>
      </c>
      <c r="AH8" s="44" t="s">
        <v>123</v>
      </c>
      <c r="AI8" s="44" t="s">
        <v>123</v>
      </c>
      <c r="AJ8" s="40" t="s">
        <v>123</v>
      </c>
      <c r="AK8" s="40" t="s">
        <v>123</v>
      </c>
      <c r="AL8" s="40" t="s">
        <v>123</v>
      </c>
      <c r="AM8" s="40" t="s">
        <v>123</v>
      </c>
      <c r="AN8" s="40" t="s">
        <v>123</v>
      </c>
      <c r="AO8" s="40" t="s">
        <v>123</v>
      </c>
      <c r="AP8" s="40" t="s">
        <v>123</v>
      </c>
      <c r="AQ8" s="40" t="s">
        <v>123</v>
      </c>
      <c r="AR8" s="40" t="s">
        <v>123</v>
      </c>
      <c r="AS8" s="40" t="s">
        <v>316</v>
      </c>
      <c r="AT8" s="40" t="s">
        <v>120</v>
      </c>
      <c r="AU8" s="40" t="s">
        <v>225</v>
      </c>
    </row>
    <row r="9" spans="1:47" s="47" customFormat="1" ht="201" customHeight="1" x14ac:dyDescent="0.2">
      <c r="A9" s="28">
        <v>6</v>
      </c>
      <c r="B9" s="29" t="s">
        <v>249</v>
      </c>
      <c r="C9" s="30" t="s">
        <v>10</v>
      </c>
      <c r="D9" s="31" t="s">
        <v>171</v>
      </c>
      <c r="E9" s="31" t="s">
        <v>89</v>
      </c>
      <c r="F9" s="30" t="s">
        <v>82</v>
      </c>
      <c r="G9" s="30" t="s">
        <v>82</v>
      </c>
      <c r="H9" s="30" t="s">
        <v>82</v>
      </c>
      <c r="I9" s="33" t="s">
        <v>84</v>
      </c>
      <c r="J9" s="33" t="s">
        <v>84</v>
      </c>
      <c r="K9" s="33" t="s">
        <v>84</v>
      </c>
      <c r="L9" s="46" t="s">
        <v>258</v>
      </c>
      <c r="M9" s="36" t="s">
        <v>339</v>
      </c>
      <c r="N9" s="43">
        <v>3</v>
      </c>
      <c r="O9" s="34">
        <v>3</v>
      </c>
      <c r="P9" s="34">
        <v>3</v>
      </c>
      <c r="Q9" s="34">
        <v>1</v>
      </c>
      <c r="R9" s="34">
        <v>1</v>
      </c>
      <c r="S9" s="34">
        <f t="shared" si="4"/>
        <v>2.4000000000000004</v>
      </c>
      <c r="T9" s="34">
        <v>4</v>
      </c>
      <c r="U9" s="34">
        <v>5</v>
      </c>
      <c r="V9" s="34">
        <f t="shared" si="5"/>
        <v>4.5999999999999996</v>
      </c>
      <c r="W9" s="35">
        <f t="shared" si="6"/>
        <v>11.040000000000001</v>
      </c>
      <c r="X9" s="39" t="str">
        <f t="shared" si="0"/>
        <v>M</v>
      </c>
      <c r="Y9" s="36" t="s">
        <v>260</v>
      </c>
      <c r="Z9" s="37" t="s">
        <v>123</v>
      </c>
      <c r="AA9" s="34">
        <v>8</v>
      </c>
      <c r="AB9" s="34">
        <v>0</v>
      </c>
      <c r="AC9" s="34">
        <f t="shared" si="1"/>
        <v>8</v>
      </c>
      <c r="AD9" s="38">
        <f t="shared" si="2"/>
        <v>3.0400000000000009</v>
      </c>
      <c r="AE9" s="39" t="str">
        <f t="shared" si="3"/>
        <v>B</v>
      </c>
      <c r="AF9" s="40" t="s">
        <v>123</v>
      </c>
      <c r="AG9" s="40" t="s">
        <v>123</v>
      </c>
      <c r="AH9" s="40" t="s">
        <v>123</v>
      </c>
      <c r="AI9" s="40" t="s">
        <v>123</v>
      </c>
      <c r="AJ9" s="40" t="s">
        <v>123</v>
      </c>
      <c r="AK9" s="40" t="s">
        <v>123</v>
      </c>
      <c r="AL9" s="40" t="s">
        <v>123</v>
      </c>
      <c r="AM9" s="40" t="s">
        <v>123</v>
      </c>
      <c r="AN9" s="40" t="s">
        <v>123</v>
      </c>
      <c r="AO9" s="40" t="s">
        <v>123</v>
      </c>
      <c r="AP9" s="40" t="s">
        <v>123</v>
      </c>
      <c r="AQ9" s="40" t="s">
        <v>123</v>
      </c>
      <c r="AR9" s="40" t="s">
        <v>123</v>
      </c>
      <c r="AS9" s="40"/>
      <c r="AT9" s="40"/>
      <c r="AU9" s="40"/>
    </row>
    <row r="10" spans="1:47" s="47" customFormat="1" ht="194.55" customHeight="1" x14ac:dyDescent="0.2">
      <c r="A10" s="28">
        <v>7</v>
      </c>
      <c r="B10" s="29" t="s">
        <v>249</v>
      </c>
      <c r="C10" s="30" t="s">
        <v>11</v>
      </c>
      <c r="D10" s="31" t="s">
        <v>169</v>
      </c>
      <c r="E10" s="31" t="s">
        <v>83</v>
      </c>
      <c r="F10" s="30" t="s">
        <v>82</v>
      </c>
      <c r="G10" s="30" t="s">
        <v>82</v>
      </c>
      <c r="H10" s="30" t="s">
        <v>82</v>
      </c>
      <c r="I10" s="33" t="s">
        <v>84</v>
      </c>
      <c r="J10" s="33" t="s">
        <v>84</v>
      </c>
      <c r="K10" s="33" t="s">
        <v>84</v>
      </c>
      <c r="L10" s="46" t="s">
        <v>258</v>
      </c>
      <c r="M10" s="31" t="s">
        <v>340</v>
      </c>
      <c r="N10" s="30">
        <v>3</v>
      </c>
      <c r="O10" s="34">
        <v>5</v>
      </c>
      <c r="P10" s="34">
        <v>3</v>
      </c>
      <c r="Q10" s="34">
        <v>1</v>
      </c>
      <c r="R10" s="34">
        <v>1</v>
      </c>
      <c r="S10" s="34">
        <f t="shared" si="4"/>
        <v>2.7000000000000006</v>
      </c>
      <c r="T10" s="34">
        <v>4</v>
      </c>
      <c r="U10" s="34">
        <v>5</v>
      </c>
      <c r="V10" s="34">
        <f t="shared" si="5"/>
        <v>4.5999999999999996</v>
      </c>
      <c r="W10" s="35">
        <f t="shared" si="6"/>
        <v>12.420000000000002</v>
      </c>
      <c r="X10" s="39" t="str">
        <f t="shared" si="0"/>
        <v>M</v>
      </c>
      <c r="Y10" s="36" t="s">
        <v>263</v>
      </c>
      <c r="Z10" s="37" t="s">
        <v>123</v>
      </c>
      <c r="AA10" s="34">
        <v>9</v>
      </c>
      <c r="AB10" s="34">
        <v>0</v>
      </c>
      <c r="AC10" s="34">
        <f t="shared" si="1"/>
        <v>9</v>
      </c>
      <c r="AD10" s="38">
        <f t="shared" si="2"/>
        <v>3.4200000000000017</v>
      </c>
      <c r="AE10" s="39" t="str">
        <f t="shared" si="3"/>
        <v>B</v>
      </c>
      <c r="AF10" s="40" t="s">
        <v>123</v>
      </c>
      <c r="AG10" s="40" t="s">
        <v>123</v>
      </c>
      <c r="AH10" s="40" t="s">
        <v>123</v>
      </c>
      <c r="AI10" s="40" t="s">
        <v>123</v>
      </c>
      <c r="AJ10" s="40" t="s">
        <v>123</v>
      </c>
      <c r="AK10" s="40" t="s">
        <v>123</v>
      </c>
      <c r="AL10" s="40" t="s">
        <v>123</v>
      </c>
      <c r="AM10" s="40" t="s">
        <v>123</v>
      </c>
      <c r="AN10" s="40" t="s">
        <v>123</v>
      </c>
      <c r="AO10" s="40" t="s">
        <v>123</v>
      </c>
      <c r="AP10" s="40" t="s">
        <v>123</v>
      </c>
      <c r="AQ10" s="40" t="s">
        <v>123</v>
      </c>
      <c r="AR10" s="40" t="s">
        <v>123</v>
      </c>
      <c r="AS10" s="40" t="s">
        <v>317</v>
      </c>
      <c r="AT10" s="40" t="s">
        <v>120</v>
      </c>
      <c r="AU10" s="40" t="s">
        <v>225</v>
      </c>
    </row>
    <row r="11" spans="1:47" s="47" customFormat="1" ht="182.55" customHeight="1" x14ac:dyDescent="0.2">
      <c r="A11" s="28">
        <v>8</v>
      </c>
      <c r="B11" s="29" t="s">
        <v>20</v>
      </c>
      <c r="C11" s="30" t="s">
        <v>149</v>
      </c>
      <c r="D11" s="31" t="s">
        <v>167</v>
      </c>
      <c r="E11" s="31" t="s">
        <v>83</v>
      </c>
      <c r="F11" s="30" t="s">
        <v>82</v>
      </c>
      <c r="G11" s="30" t="s">
        <v>82</v>
      </c>
      <c r="H11" s="30" t="s">
        <v>82</v>
      </c>
      <c r="I11" s="33" t="s">
        <v>84</v>
      </c>
      <c r="J11" s="33" t="s">
        <v>84</v>
      </c>
      <c r="K11" s="33" t="s">
        <v>84</v>
      </c>
      <c r="L11" s="46" t="s">
        <v>258</v>
      </c>
      <c r="M11" s="36" t="s">
        <v>341</v>
      </c>
      <c r="N11" s="30">
        <v>3</v>
      </c>
      <c r="O11" s="34">
        <v>1</v>
      </c>
      <c r="P11" s="34">
        <v>3</v>
      </c>
      <c r="Q11" s="34">
        <v>1</v>
      </c>
      <c r="R11" s="34">
        <v>1</v>
      </c>
      <c r="S11" s="34">
        <f t="shared" si="4"/>
        <v>2.1</v>
      </c>
      <c r="T11" s="34">
        <v>3</v>
      </c>
      <c r="U11" s="34">
        <v>5</v>
      </c>
      <c r="V11" s="34">
        <f t="shared" si="5"/>
        <v>4.2</v>
      </c>
      <c r="W11" s="35">
        <f t="shared" si="6"/>
        <v>8.82</v>
      </c>
      <c r="X11" s="39" t="str">
        <f t="shared" si="0"/>
        <v>M</v>
      </c>
      <c r="Y11" s="36" t="s">
        <v>264</v>
      </c>
      <c r="Z11" s="37" t="s">
        <v>123</v>
      </c>
      <c r="AA11" s="34">
        <v>9</v>
      </c>
      <c r="AB11" s="34">
        <v>0</v>
      </c>
      <c r="AC11" s="34">
        <f t="shared" si="1"/>
        <v>9</v>
      </c>
      <c r="AD11" s="38">
        <f t="shared" si="2"/>
        <v>0.1</v>
      </c>
      <c r="AE11" s="39" t="str">
        <f t="shared" si="3"/>
        <v>R</v>
      </c>
      <c r="AF11" s="40" t="s">
        <v>123</v>
      </c>
      <c r="AG11" s="40" t="s">
        <v>123</v>
      </c>
      <c r="AH11" s="40" t="s">
        <v>123</v>
      </c>
      <c r="AI11" s="40" t="s">
        <v>123</v>
      </c>
      <c r="AJ11" s="40" t="s">
        <v>123</v>
      </c>
      <c r="AK11" s="40" t="s">
        <v>123</v>
      </c>
      <c r="AL11" s="40" t="s">
        <v>123</v>
      </c>
      <c r="AM11" s="40" t="s">
        <v>123</v>
      </c>
      <c r="AN11" s="40" t="s">
        <v>123</v>
      </c>
      <c r="AO11" s="40" t="s">
        <v>123</v>
      </c>
      <c r="AP11" s="40" t="s">
        <v>123</v>
      </c>
      <c r="AQ11" s="40" t="s">
        <v>123</v>
      </c>
      <c r="AR11" s="40" t="s">
        <v>123</v>
      </c>
      <c r="AS11" s="40" t="s">
        <v>318</v>
      </c>
      <c r="AT11" s="40" t="s">
        <v>120</v>
      </c>
      <c r="AU11" s="40" t="s">
        <v>225</v>
      </c>
    </row>
    <row r="12" spans="1:47" s="47" customFormat="1" ht="259.8" customHeight="1" x14ac:dyDescent="0.2">
      <c r="A12" s="28">
        <v>9</v>
      </c>
      <c r="B12" s="29" t="s">
        <v>20</v>
      </c>
      <c r="C12" s="30" t="s">
        <v>6</v>
      </c>
      <c r="D12" s="31" t="s">
        <v>172</v>
      </c>
      <c r="E12" s="31" t="s">
        <v>83</v>
      </c>
      <c r="F12" s="30" t="s">
        <v>82</v>
      </c>
      <c r="G12" s="30" t="s">
        <v>82</v>
      </c>
      <c r="H12" s="30" t="s">
        <v>82</v>
      </c>
      <c r="I12" s="33" t="s">
        <v>84</v>
      </c>
      <c r="J12" s="33" t="s">
        <v>84</v>
      </c>
      <c r="K12" s="33" t="s">
        <v>84</v>
      </c>
      <c r="L12" s="46" t="s">
        <v>258</v>
      </c>
      <c r="M12" s="51" t="s">
        <v>342</v>
      </c>
      <c r="N12" s="48">
        <v>3</v>
      </c>
      <c r="O12" s="34">
        <v>5</v>
      </c>
      <c r="P12" s="34">
        <v>3</v>
      </c>
      <c r="Q12" s="34">
        <v>1</v>
      </c>
      <c r="R12" s="34">
        <v>1</v>
      </c>
      <c r="S12" s="34">
        <f t="shared" si="4"/>
        <v>2.7000000000000006</v>
      </c>
      <c r="T12" s="34">
        <v>3</v>
      </c>
      <c r="U12" s="34">
        <v>5</v>
      </c>
      <c r="V12" s="34">
        <f t="shared" si="5"/>
        <v>4.2</v>
      </c>
      <c r="W12" s="35">
        <f t="shared" si="6"/>
        <v>11.340000000000003</v>
      </c>
      <c r="X12" s="39" t="str">
        <f t="shared" si="0"/>
        <v>M</v>
      </c>
      <c r="Y12" s="36" t="s">
        <v>265</v>
      </c>
      <c r="Z12" s="37" t="s">
        <v>123</v>
      </c>
      <c r="AA12" s="34">
        <v>10</v>
      </c>
      <c r="AB12" s="34">
        <v>0</v>
      </c>
      <c r="AC12" s="34">
        <f t="shared" si="1"/>
        <v>10</v>
      </c>
      <c r="AD12" s="38">
        <f t="shared" si="2"/>
        <v>1.3400000000000034</v>
      </c>
      <c r="AE12" s="39" t="str">
        <f t="shared" si="3"/>
        <v>R</v>
      </c>
      <c r="AF12" s="40" t="s">
        <v>123</v>
      </c>
      <c r="AG12" s="40" t="s">
        <v>123</v>
      </c>
      <c r="AH12" s="40" t="s">
        <v>123</v>
      </c>
      <c r="AI12" s="40" t="s">
        <v>123</v>
      </c>
      <c r="AJ12" s="40" t="s">
        <v>123</v>
      </c>
      <c r="AK12" s="40" t="s">
        <v>123</v>
      </c>
      <c r="AL12" s="40" t="s">
        <v>123</v>
      </c>
      <c r="AM12" s="40" t="s">
        <v>123</v>
      </c>
      <c r="AN12" s="40" t="s">
        <v>123</v>
      </c>
      <c r="AO12" s="40" t="s">
        <v>123</v>
      </c>
      <c r="AP12" s="40" t="s">
        <v>123</v>
      </c>
      <c r="AQ12" s="40" t="s">
        <v>123</v>
      </c>
      <c r="AR12" s="40" t="s">
        <v>123</v>
      </c>
      <c r="AS12" s="40" t="s">
        <v>111</v>
      </c>
      <c r="AT12" s="40" t="s">
        <v>120</v>
      </c>
      <c r="AU12" s="40" t="s">
        <v>225</v>
      </c>
    </row>
    <row r="13" spans="1:47" s="47" customFormat="1" ht="184.2" customHeight="1" x14ac:dyDescent="0.2">
      <c r="A13" s="28">
        <v>10</v>
      </c>
      <c r="B13" s="29" t="s">
        <v>20</v>
      </c>
      <c r="C13" s="30" t="s">
        <v>42</v>
      </c>
      <c r="D13" s="31" t="s">
        <v>173</v>
      </c>
      <c r="E13" s="31" t="s">
        <v>83</v>
      </c>
      <c r="F13" s="30" t="s">
        <v>82</v>
      </c>
      <c r="G13" s="30" t="s">
        <v>82</v>
      </c>
      <c r="H13" s="30" t="s">
        <v>82</v>
      </c>
      <c r="I13" s="33" t="s">
        <v>84</v>
      </c>
      <c r="J13" s="33" t="s">
        <v>84</v>
      </c>
      <c r="K13" s="33" t="s">
        <v>84</v>
      </c>
      <c r="L13" s="46" t="s">
        <v>258</v>
      </c>
      <c r="M13" s="51" t="s">
        <v>343</v>
      </c>
      <c r="N13" s="48">
        <v>1</v>
      </c>
      <c r="O13" s="34">
        <v>3</v>
      </c>
      <c r="P13" s="34">
        <v>3</v>
      </c>
      <c r="Q13" s="34">
        <v>1</v>
      </c>
      <c r="R13" s="34">
        <v>1</v>
      </c>
      <c r="S13" s="34">
        <f t="shared" si="4"/>
        <v>1.5999999999999999</v>
      </c>
      <c r="T13" s="34">
        <v>3</v>
      </c>
      <c r="U13" s="34">
        <v>5</v>
      </c>
      <c r="V13" s="34">
        <f t="shared" si="5"/>
        <v>4.2</v>
      </c>
      <c r="W13" s="35">
        <f t="shared" si="6"/>
        <v>6.72</v>
      </c>
      <c r="X13" s="39" t="str">
        <f t="shared" si="0"/>
        <v>M</v>
      </c>
      <c r="Y13" s="36" t="s">
        <v>266</v>
      </c>
      <c r="Z13" s="37" t="s">
        <v>123</v>
      </c>
      <c r="AA13" s="34">
        <v>7</v>
      </c>
      <c r="AB13" s="34">
        <v>0</v>
      </c>
      <c r="AC13" s="34">
        <f t="shared" si="1"/>
        <v>7</v>
      </c>
      <c r="AD13" s="38">
        <f t="shared" si="2"/>
        <v>0.1</v>
      </c>
      <c r="AE13" s="39" t="str">
        <f t="shared" si="3"/>
        <v>R</v>
      </c>
      <c r="AF13" s="40" t="s">
        <v>123</v>
      </c>
      <c r="AG13" s="40" t="s">
        <v>123</v>
      </c>
      <c r="AH13" s="44" t="s">
        <v>123</v>
      </c>
      <c r="AI13" s="44" t="s">
        <v>123</v>
      </c>
      <c r="AJ13" s="40" t="s">
        <v>123</v>
      </c>
      <c r="AK13" s="40" t="s">
        <v>123</v>
      </c>
      <c r="AL13" s="40" t="s">
        <v>123</v>
      </c>
      <c r="AM13" s="40" t="s">
        <v>123</v>
      </c>
      <c r="AN13" s="40" t="s">
        <v>123</v>
      </c>
      <c r="AO13" s="40" t="s">
        <v>123</v>
      </c>
      <c r="AP13" s="40" t="s">
        <v>123</v>
      </c>
      <c r="AQ13" s="40" t="s">
        <v>123</v>
      </c>
      <c r="AR13" s="40" t="s">
        <v>123</v>
      </c>
      <c r="AS13" s="40" t="s">
        <v>319</v>
      </c>
      <c r="AT13" s="40" t="s">
        <v>120</v>
      </c>
      <c r="AU13" s="40" t="s">
        <v>397</v>
      </c>
    </row>
    <row r="14" spans="1:47" s="47" customFormat="1" ht="189" customHeight="1" x14ac:dyDescent="0.2">
      <c r="A14" s="28">
        <v>11</v>
      </c>
      <c r="B14" s="29" t="s">
        <v>20</v>
      </c>
      <c r="C14" s="30" t="s">
        <v>19</v>
      </c>
      <c r="D14" s="31" t="s">
        <v>173</v>
      </c>
      <c r="E14" s="31" t="s">
        <v>83</v>
      </c>
      <c r="F14" s="30" t="s">
        <v>82</v>
      </c>
      <c r="G14" s="30" t="s">
        <v>82</v>
      </c>
      <c r="H14" s="30" t="s">
        <v>82</v>
      </c>
      <c r="I14" s="33" t="s">
        <v>84</v>
      </c>
      <c r="J14" s="33" t="s">
        <v>84</v>
      </c>
      <c r="K14" s="33" t="s">
        <v>84</v>
      </c>
      <c r="L14" s="46" t="s">
        <v>258</v>
      </c>
      <c r="M14" s="36" t="s">
        <v>344</v>
      </c>
      <c r="N14" s="38">
        <v>1</v>
      </c>
      <c r="O14" s="34">
        <v>3</v>
      </c>
      <c r="P14" s="34">
        <v>3</v>
      </c>
      <c r="Q14" s="34">
        <v>1</v>
      </c>
      <c r="R14" s="34">
        <v>1</v>
      </c>
      <c r="S14" s="34">
        <f t="shared" si="4"/>
        <v>1.5999999999999999</v>
      </c>
      <c r="T14" s="34">
        <v>3</v>
      </c>
      <c r="U14" s="34">
        <v>5</v>
      </c>
      <c r="V14" s="34">
        <f t="shared" si="5"/>
        <v>4.2</v>
      </c>
      <c r="W14" s="35">
        <f t="shared" si="6"/>
        <v>6.72</v>
      </c>
      <c r="X14" s="39" t="str">
        <f t="shared" si="0"/>
        <v>M</v>
      </c>
      <c r="Y14" s="36" t="s">
        <v>267</v>
      </c>
      <c r="Z14" s="37" t="s">
        <v>123</v>
      </c>
      <c r="AA14" s="34">
        <v>8</v>
      </c>
      <c r="AB14" s="34">
        <v>0</v>
      </c>
      <c r="AC14" s="34">
        <f t="shared" si="1"/>
        <v>8</v>
      </c>
      <c r="AD14" s="38">
        <f t="shared" si="2"/>
        <v>0.1</v>
      </c>
      <c r="AE14" s="39" t="str">
        <f t="shared" si="3"/>
        <v>R</v>
      </c>
      <c r="AF14" s="40" t="s">
        <v>123</v>
      </c>
      <c r="AG14" s="40" t="s">
        <v>123</v>
      </c>
      <c r="AH14" s="40" t="s">
        <v>123</v>
      </c>
      <c r="AI14" s="40" t="s">
        <v>123</v>
      </c>
      <c r="AJ14" s="40" t="s">
        <v>123</v>
      </c>
      <c r="AK14" s="40" t="s">
        <v>123</v>
      </c>
      <c r="AL14" s="40" t="s">
        <v>123</v>
      </c>
      <c r="AM14" s="40" t="s">
        <v>123</v>
      </c>
      <c r="AN14" s="40" t="s">
        <v>123</v>
      </c>
      <c r="AO14" s="40" t="s">
        <v>123</v>
      </c>
      <c r="AP14" s="40" t="s">
        <v>123</v>
      </c>
      <c r="AQ14" s="40" t="s">
        <v>123</v>
      </c>
      <c r="AR14" s="40" t="s">
        <v>123</v>
      </c>
      <c r="AS14" s="40" t="s">
        <v>320</v>
      </c>
      <c r="AT14" s="40" t="s">
        <v>120</v>
      </c>
      <c r="AU14" s="40" t="s">
        <v>397</v>
      </c>
    </row>
    <row r="15" spans="1:47" ht="190.2" customHeight="1" x14ac:dyDescent="0.3">
      <c r="A15" s="28">
        <v>12</v>
      </c>
      <c r="B15" s="29" t="s">
        <v>20</v>
      </c>
      <c r="C15" s="30" t="s">
        <v>150</v>
      </c>
      <c r="D15" s="31" t="s">
        <v>174</v>
      </c>
      <c r="E15" s="31" t="s">
        <v>83</v>
      </c>
      <c r="F15" s="30" t="s">
        <v>82</v>
      </c>
      <c r="G15" s="30" t="s">
        <v>82</v>
      </c>
      <c r="H15" s="30" t="s">
        <v>82</v>
      </c>
      <c r="I15" s="33" t="s">
        <v>84</v>
      </c>
      <c r="J15" s="33" t="s">
        <v>84</v>
      </c>
      <c r="K15" s="33" t="s">
        <v>84</v>
      </c>
      <c r="L15" s="46" t="s">
        <v>258</v>
      </c>
      <c r="M15" s="51" t="s">
        <v>345</v>
      </c>
      <c r="N15" s="48">
        <v>2</v>
      </c>
      <c r="O15" s="34">
        <v>3</v>
      </c>
      <c r="P15" s="34">
        <v>3</v>
      </c>
      <c r="Q15" s="34">
        <v>1</v>
      </c>
      <c r="R15" s="34">
        <v>1</v>
      </c>
      <c r="S15" s="34">
        <f t="shared" si="4"/>
        <v>2</v>
      </c>
      <c r="T15" s="34">
        <v>3</v>
      </c>
      <c r="U15" s="34">
        <v>5</v>
      </c>
      <c r="V15" s="34">
        <f t="shared" si="5"/>
        <v>4.2</v>
      </c>
      <c r="W15" s="35">
        <f t="shared" si="6"/>
        <v>8.4</v>
      </c>
      <c r="X15" s="39" t="str">
        <f t="shared" si="0"/>
        <v>M</v>
      </c>
      <c r="Y15" s="36" t="s">
        <v>268</v>
      </c>
      <c r="Z15" s="37" t="s">
        <v>123</v>
      </c>
      <c r="AA15" s="34">
        <v>9</v>
      </c>
      <c r="AB15" s="34">
        <v>0</v>
      </c>
      <c r="AC15" s="34">
        <f t="shared" si="1"/>
        <v>9</v>
      </c>
      <c r="AD15" s="38">
        <f t="shared" si="2"/>
        <v>0.1</v>
      </c>
      <c r="AE15" s="39" t="str">
        <f t="shared" si="3"/>
        <v>R</v>
      </c>
      <c r="AF15" s="40" t="s">
        <v>123</v>
      </c>
      <c r="AG15" s="40" t="s">
        <v>123</v>
      </c>
      <c r="AH15" s="40" t="s">
        <v>123</v>
      </c>
      <c r="AI15" s="40" t="s">
        <v>123</v>
      </c>
      <c r="AJ15" s="40" t="s">
        <v>123</v>
      </c>
      <c r="AK15" s="40" t="s">
        <v>123</v>
      </c>
      <c r="AL15" s="40" t="s">
        <v>123</v>
      </c>
      <c r="AM15" s="40" t="s">
        <v>123</v>
      </c>
      <c r="AN15" s="40" t="s">
        <v>123</v>
      </c>
      <c r="AO15" s="40" t="s">
        <v>123</v>
      </c>
      <c r="AP15" s="40" t="s">
        <v>123</v>
      </c>
      <c r="AQ15" s="40" t="s">
        <v>123</v>
      </c>
      <c r="AR15" s="40" t="s">
        <v>123</v>
      </c>
      <c r="AS15" s="40" t="s">
        <v>112</v>
      </c>
      <c r="AT15" s="40" t="s">
        <v>120</v>
      </c>
      <c r="AU15" s="40" t="s">
        <v>225</v>
      </c>
    </row>
    <row r="16" spans="1:47" ht="200.55" customHeight="1" x14ac:dyDescent="0.3">
      <c r="A16" s="28">
        <v>13</v>
      </c>
      <c r="B16" s="29" t="s">
        <v>20</v>
      </c>
      <c r="C16" s="30" t="s">
        <v>121</v>
      </c>
      <c r="D16" s="31" t="s">
        <v>167</v>
      </c>
      <c r="E16" s="31" t="s">
        <v>83</v>
      </c>
      <c r="F16" s="30" t="s">
        <v>82</v>
      </c>
      <c r="G16" s="30" t="s">
        <v>82</v>
      </c>
      <c r="H16" s="30" t="s">
        <v>82</v>
      </c>
      <c r="I16" s="33" t="s">
        <v>84</v>
      </c>
      <c r="J16" s="33" t="s">
        <v>84</v>
      </c>
      <c r="K16" s="33" t="s">
        <v>84</v>
      </c>
      <c r="L16" s="46" t="s">
        <v>258</v>
      </c>
      <c r="M16" s="51" t="s">
        <v>346</v>
      </c>
      <c r="N16" s="48">
        <v>2</v>
      </c>
      <c r="O16" s="34">
        <v>1</v>
      </c>
      <c r="P16" s="34">
        <v>3</v>
      </c>
      <c r="Q16" s="34">
        <v>1</v>
      </c>
      <c r="R16" s="34">
        <v>1</v>
      </c>
      <c r="S16" s="34">
        <f t="shared" si="4"/>
        <v>1.7</v>
      </c>
      <c r="T16" s="34">
        <v>3</v>
      </c>
      <c r="U16" s="34">
        <v>5</v>
      </c>
      <c r="V16" s="34">
        <f t="shared" si="5"/>
        <v>4.2</v>
      </c>
      <c r="W16" s="35">
        <f t="shared" si="6"/>
        <v>7.14</v>
      </c>
      <c r="X16" s="39" t="str">
        <f t="shared" si="0"/>
        <v>M</v>
      </c>
      <c r="Y16" s="36" t="s">
        <v>269</v>
      </c>
      <c r="Z16" s="37" t="s">
        <v>123</v>
      </c>
      <c r="AA16" s="34">
        <v>7</v>
      </c>
      <c r="AB16" s="34">
        <v>0</v>
      </c>
      <c r="AC16" s="34">
        <f t="shared" si="1"/>
        <v>7</v>
      </c>
      <c r="AD16" s="38">
        <f t="shared" si="2"/>
        <v>0.13999999999999968</v>
      </c>
      <c r="AE16" s="39" t="str">
        <f t="shared" si="3"/>
        <v>R</v>
      </c>
      <c r="AF16" s="40" t="s">
        <v>123</v>
      </c>
      <c r="AG16" s="40" t="s">
        <v>123</v>
      </c>
      <c r="AH16" s="40" t="s">
        <v>123</v>
      </c>
      <c r="AI16" s="40" t="s">
        <v>123</v>
      </c>
      <c r="AJ16" s="40" t="s">
        <v>123</v>
      </c>
      <c r="AK16" s="40" t="s">
        <v>123</v>
      </c>
      <c r="AL16" s="40" t="s">
        <v>123</v>
      </c>
      <c r="AM16" s="40" t="s">
        <v>123</v>
      </c>
      <c r="AN16" s="40" t="s">
        <v>123</v>
      </c>
      <c r="AO16" s="40" t="s">
        <v>123</v>
      </c>
      <c r="AP16" s="40" t="s">
        <v>123</v>
      </c>
      <c r="AQ16" s="40" t="s">
        <v>123</v>
      </c>
      <c r="AR16" s="40" t="s">
        <v>123</v>
      </c>
      <c r="AS16" s="40" t="s">
        <v>230</v>
      </c>
      <c r="AT16" s="40" t="s">
        <v>120</v>
      </c>
      <c r="AU16" s="40" t="s">
        <v>225</v>
      </c>
    </row>
    <row r="17" spans="1:47" ht="177" customHeight="1" x14ac:dyDescent="0.3">
      <c r="A17" s="28">
        <v>14</v>
      </c>
      <c r="B17" s="29" t="s">
        <v>20</v>
      </c>
      <c r="C17" s="30" t="s">
        <v>21</v>
      </c>
      <c r="D17" s="31" t="s">
        <v>175</v>
      </c>
      <c r="E17" s="31" t="s">
        <v>83</v>
      </c>
      <c r="F17" s="30" t="s">
        <v>82</v>
      </c>
      <c r="G17" s="30" t="s">
        <v>82</v>
      </c>
      <c r="H17" s="30" t="s">
        <v>82</v>
      </c>
      <c r="I17" s="33" t="s">
        <v>84</v>
      </c>
      <c r="J17" s="33" t="s">
        <v>84</v>
      </c>
      <c r="K17" s="33" t="s">
        <v>84</v>
      </c>
      <c r="L17" s="46" t="s">
        <v>399</v>
      </c>
      <c r="M17" s="51" t="s">
        <v>347</v>
      </c>
      <c r="N17" s="48">
        <v>3</v>
      </c>
      <c r="O17" s="34">
        <v>5</v>
      </c>
      <c r="P17" s="34">
        <v>3</v>
      </c>
      <c r="Q17" s="34">
        <v>1</v>
      </c>
      <c r="R17" s="34">
        <v>1</v>
      </c>
      <c r="S17" s="34">
        <f t="shared" si="4"/>
        <v>2.7000000000000006</v>
      </c>
      <c r="T17" s="34">
        <v>3</v>
      </c>
      <c r="U17" s="34">
        <v>5</v>
      </c>
      <c r="V17" s="34">
        <f t="shared" si="5"/>
        <v>4.2</v>
      </c>
      <c r="W17" s="35">
        <f t="shared" si="6"/>
        <v>11.340000000000003</v>
      </c>
      <c r="X17" s="39" t="str">
        <f t="shared" si="0"/>
        <v>M</v>
      </c>
      <c r="Y17" s="36" t="s">
        <v>270</v>
      </c>
      <c r="Z17" s="37" t="s">
        <v>123</v>
      </c>
      <c r="AA17" s="34">
        <v>10</v>
      </c>
      <c r="AB17" s="34">
        <v>0</v>
      </c>
      <c r="AC17" s="34">
        <f t="shared" si="1"/>
        <v>10</v>
      </c>
      <c r="AD17" s="38">
        <f t="shared" si="2"/>
        <v>1.3400000000000034</v>
      </c>
      <c r="AE17" s="39" t="str">
        <f t="shared" si="3"/>
        <v>R</v>
      </c>
      <c r="AF17" s="40" t="s">
        <v>123</v>
      </c>
      <c r="AG17" s="40" t="s">
        <v>123</v>
      </c>
      <c r="AH17" s="40" t="s">
        <v>123</v>
      </c>
      <c r="AI17" s="40" t="s">
        <v>123</v>
      </c>
      <c r="AJ17" s="40" t="s">
        <v>123</v>
      </c>
      <c r="AK17" s="40" t="s">
        <v>123</v>
      </c>
      <c r="AL17" s="40" t="s">
        <v>123</v>
      </c>
      <c r="AM17" s="40" t="s">
        <v>123</v>
      </c>
      <c r="AN17" s="40" t="s">
        <v>123</v>
      </c>
      <c r="AO17" s="40" t="s">
        <v>123</v>
      </c>
      <c r="AP17" s="40" t="s">
        <v>123</v>
      </c>
      <c r="AQ17" s="40" t="s">
        <v>123</v>
      </c>
      <c r="AR17" s="40" t="s">
        <v>123</v>
      </c>
      <c r="AS17" s="40"/>
      <c r="AT17" s="40"/>
      <c r="AU17" s="40"/>
    </row>
    <row r="18" spans="1:47" ht="178.8" customHeight="1" x14ac:dyDescent="0.3">
      <c r="A18" s="28">
        <v>15</v>
      </c>
      <c r="B18" s="29" t="s">
        <v>20</v>
      </c>
      <c r="C18" s="30" t="s">
        <v>250</v>
      </c>
      <c r="D18" s="31" t="s">
        <v>176</v>
      </c>
      <c r="E18" s="31" t="s">
        <v>83</v>
      </c>
      <c r="F18" s="30" t="s">
        <v>82</v>
      </c>
      <c r="G18" s="30" t="s">
        <v>82</v>
      </c>
      <c r="H18" s="30" t="s">
        <v>82</v>
      </c>
      <c r="I18" s="33" t="s">
        <v>84</v>
      </c>
      <c r="J18" s="33" t="s">
        <v>84</v>
      </c>
      <c r="K18" s="33" t="s">
        <v>84</v>
      </c>
      <c r="L18" s="46" t="s">
        <v>258</v>
      </c>
      <c r="M18" s="51" t="s">
        <v>348</v>
      </c>
      <c r="N18" s="48">
        <v>1</v>
      </c>
      <c r="O18" s="34">
        <v>1</v>
      </c>
      <c r="P18" s="34">
        <v>3</v>
      </c>
      <c r="Q18" s="34">
        <v>1</v>
      </c>
      <c r="R18" s="34">
        <v>1</v>
      </c>
      <c r="S18" s="34">
        <f t="shared" si="4"/>
        <v>1.3</v>
      </c>
      <c r="T18" s="34">
        <v>3</v>
      </c>
      <c r="U18" s="34">
        <v>5</v>
      </c>
      <c r="V18" s="34">
        <f t="shared" si="5"/>
        <v>4.2</v>
      </c>
      <c r="W18" s="35">
        <f t="shared" si="6"/>
        <v>5.4600000000000009</v>
      </c>
      <c r="X18" s="39" t="str">
        <f t="shared" si="0"/>
        <v>M</v>
      </c>
      <c r="Y18" s="36" t="s">
        <v>271</v>
      </c>
      <c r="Z18" s="37" t="s">
        <v>123</v>
      </c>
      <c r="AA18" s="34">
        <v>7</v>
      </c>
      <c r="AB18" s="34">
        <v>0</v>
      </c>
      <c r="AC18" s="34">
        <f t="shared" si="1"/>
        <v>7</v>
      </c>
      <c r="AD18" s="38">
        <f t="shared" si="2"/>
        <v>0.1</v>
      </c>
      <c r="AE18" s="39" t="str">
        <f t="shared" si="3"/>
        <v>R</v>
      </c>
      <c r="AF18" s="40" t="s">
        <v>123</v>
      </c>
      <c r="AG18" s="40" t="s">
        <v>123</v>
      </c>
      <c r="AH18" s="40" t="s">
        <v>123</v>
      </c>
      <c r="AI18" s="40" t="s">
        <v>123</v>
      </c>
      <c r="AJ18" s="40" t="s">
        <v>123</v>
      </c>
      <c r="AK18" s="40" t="s">
        <v>123</v>
      </c>
      <c r="AL18" s="40" t="s">
        <v>123</v>
      </c>
      <c r="AM18" s="40" t="s">
        <v>123</v>
      </c>
      <c r="AN18" s="40" t="s">
        <v>123</v>
      </c>
      <c r="AO18" s="40" t="s">
        <v>123</v>
      </c>
      <c r="AP18" s="40" t="s">
        <v>123</v>
      </c>
      <c r="AQ18" s="40" t="s">
        <v>123</v>
      </c>
      <c r="AR18" s="40" t="s">
        <v>123</v>
      </c>
      <c r="AS18" s="37"/>
      <c r="AT18" s="40"/>
      <c r="AU18" s="40"/>
    </row>
    <row r="19" spans="1:47" ht="180" customHeight="1" x14ac:dyDescent="0.3">
      <c r="A19" s="28">
        <v>16</v>
      </c>
      <c r="B19" s="29" t="s">
        <v>20</v>
      </c>
      <c r="C19" s="30" t="s">
        <v>4</v>
      </c>
      <c r="D19" s="31" t="s">
        <v>177</v>
      </c>
      <c r="E19" s="31" t="s">
        <v>83</v>
      </c>
      <c r="F19" s="30" t="s">
        <v>82</v>
      </c>
      <c r="G19" s="30" t="s">
        <v>82</v>
      </c>
      <c r="H19" s="30" t="s">
        <v>82</v>
      </c>
      <c r="I19" s="33" t="s">
        <v>84</v>
      </c>
      <c r="J19" s="33" t="s">
        <v>84</v>
      </c>
      <c r="K19" s="33" t="s">
        <v>84</v>
      </c>
      <c r="L19" s="46" t="s">
        <v>258</v>
      </c>
      <c r="M19" s="36" t="s">
        <v>349</v>
      </c>
      <c r="N19" s="43">
        <v>1</v>
      </c>
      <c r="O19" s="34">
        <v>1</v>
      </c>
      <c r="P19" s="34">
        <v>3</v>
      </c>
      <c r="Q19" s="34">
        <v>1</v>
      </c>
      <c r="R19" s="34">
        <v>1</v>
      </c>
      <c r="S19" s="34">
        <f t="shared" si="4"/>
        <v>1.3</v>
      </c>
      <c r="T19" s="34">
        <v>3</v>
      </c>
      <c r="U19" s="34">
        <v>5</v>
      </c>
      <c r="V19" s="34">
        <f t="shared" si="5"/>
        <v>4.2</v>
      </c>
      <c r="W19" s="35">
        <f t="shared" si="6"/>
        <v>5.4600000000000009</v>
      </c>
      <c r="X19" s="39" t="str">
        <f t="shared" si="0"/>
        <v>M</v>
      </c>
      <c r="Y19" s="36" t="s">
        <v>272</v>
      </c>
      <c r="Z19" s="37" t="s">
        <v>123</v>
      </c>
      <c r="AA19" s="34">
        <v>7</v>
      </c>
      <c r="AB19" s="34">
        <v>0</v>
      </c>
      <c r="AC19" s="34">
        <f t="shared" si="1"/>
        <v>7</v>
      </c>
      <c r="AD19" s="38">
        <f t="shared" si="2"/>
        <v>0.1</v>
      </c>
      <c r="AE19" s="39" t="str">
        <f t="shared" si="3"/>
        <v>R</v>
      </c>
      <c r="AF19" s="40" t="s">
        <v>123</v>
      </c>
      <c r="AG19" s="40" t="s">
        <v>123</v>
      </c>
      <c r="AH19" s="40" t="s">
        <v>123</v>
      </c>
      <c r="AI19" s="40" t="s">
        <v>123</v>
      </c>
      <c r="AJ19" s="40" t="s">
        <v>123</v>
      </c>
      <c r="AK19" s="40" t="s">
        <v>123</v>
      </c>
      <c r="AL19" s="40" t="s">
        <v>123</v>
      </c>
      <c r="AM19" s="40" t="s">
        <v>123</v>
      </c>
      <c r="AN19" s="40" t="s">
        <v>123</v>
      </c>
      <c r="AO19" s="40" t="s">
        <v>123</v>
      </c>
      <c r="AP19" s="40" t="s">
        <v>123</v>
      </c>
      <c r="AQ19" s="40" t="s">
        <v>123</v>
      </c>
      <c r="AR19" s="40" t="s">
        <v>123</v>
      </c>
      <c r="AS19" s="40"/>
      <c r="AT19" s="40"/>
      <c r="AU19" s="40"/>
    </row>
    <row r="20" spans="1:47" ht="176.55" customHeight="1" x14ac:dyDescent="0.3">
      <c r="A20" s="28">
        <v>17</v>
      </c>
      <c r="B20" s="29" t="s">
        <v>36</v>
      </c>
      <c r="C20" s="30" t="s">
        <v>58</v>
      </c>
      <c r="D20" s="31" t="s">
        <v>177</v>
      </c>
      <c r="E20" s="31" t="s">
        <v>83</v>
      </c>
      <c r="F20" s="30" t="s">
        <v>82</v>
      </c>
      <c r="G20" s="30" t="s">
        <v>82</v>
      </c>
      <c r="H20" s="30" t="s">
        <v>82</v>
      </c>
      <c r="I20" s="32" t="s">
        <v>84</v>
      </c>
      <c r="J20" s="33" t="s">
        <v>84</v>
      </c>
      <c r="K20" s="33" t="s">
        <v>84</v>
      </c>
      <c r="L20" s="46" t="s">
        <v>399</v>
      </c>
      <c r="M20" s="36" t="s">
        <v>350</v>
      </c>
      <c r="N20" s="48">
        <v>1</v>
      </c>
      <c r="O20" s="34">
        <v>1</v>
      </c>
      <c r="P20" s="34">
        <v>3</v>
      </c>
      <c r="Q20" s="34">
        <v>1</v>
      </c>
      <c r="R20" s="34">
        <v>1</v>
      </c>
      <c r="S20" s="34">
        <f t="shared" si="4"/>
        <v>1.3</v>
      </c>
      <c r="T20" s="34">
        <v>3</v>
      </c>
      <c r="U20" s="34">
        <v>5</v>
      </c>
      <c r="V20" s="34">
        <f t="shared" si="5"/>
        <v>4.2</v>
      </c>
      <c r="W20" s="35">
        <f t="shared" si="6"/>
        <v>5.4600000000000009</v>
      </c>
      <c r="X20" s="39" t="str">
        <f t="shared" si="0"/>
        <v>M</v>
      </c>
      <c r="Y20" s="36" t="s">
        <v>271</v>
      </c>
      <c r="Z20" s="37" t="s">
        <v>123</v>
      </c>
      <c r="AA20" s="34">
        <v>7</v>
      </c>
      <c r="AB20" s="34">
        <v>0</v>
      </c>
      <c r="AC20" s="34">
        <f t="shared" si="1"/>
        <v>7</v>
      </c>
      <c r="AD20" s="38">
        <f t="shared" si="2"/>
        <v>0.1</v>
      </c>
      <c r="AE20" s="39" t="str">
        <f t="shared" si="3"/>
        <v>R</v>
      </c>
      <c r="AF20" s="40" t="s">
        <v>123</v>
      </c>
      <c r="AG20" s="40" t="s">
        <v>123</v>
      </c>
      <c r="AH20" s="40" t="s">
        <v>123</v>
      </c>
      <c r="AI20" s="40" t="s">
        <v>123</v>
      </c>
      <c r="AJ20" s="40" t="s">
        <v>123</v>
      </c>
      <c r="AK20" s="40" t="s">
        <v>123</v>
      </c>
      <c r="AL20" s="40" t="s">
        <v>123</v>
      </c>
      <c r="AM20" s="40" t="s">
        <v>123</v>
      </c>
      <c r="AN20" s="40" t="s">
        <v>123</v>
      </c>
      <c r="AO20" s="40" t="s">
        <v>123</v>
      </c>
      <c r="AP20" s="40" t="s">
        <v>123</v>
      </c>
      <c r="AQ20" s="40" t="s">
        <v>123</v>
      </c>
      <c r="AR20" s="40" t="s">
        <v>123</v>
      </c>
      <c r="AS20" s="40" t="s">
        <v>321</v>
      </c>
      <c r="AT20" s="40" t="s">
        <v>120</v>
      </c>
      <c r="AU20" s="40" t="s">
        <v>395</v>
      </c>
    </row>
    <row r="21" spans="1:47" s="47" customFormat="1" ht="221.55" customHeight="1" x14ac:dyDescent="0.2">
      <c r="A21" s="28">
        <v>18</v>
      </c>
      <c r="B21" s="29" t="s">
        <v>57</v>
      </c>
      <c r="C21" s="30" t="s">
        <v>28</v>
      </c>
      <c r="D21" s="31" t="s">
        <v>178</v>
      </c>
      <c r="E21" s="31" t="s">
        <v>90</v>
      </c>
      <c r="F21" s="30" t="s">
        <v>84</v>
      </c>
      <c r="G21" s="30" t="s">
        <v>329</v>
      </c>
      <c r="H21" s="30" t="s">
        <v>82</v>
      </c>
      <c r="I21" s="32" t="s">
        <v>84</v>
      </c>
      <c r="J21" s="33" t="s">
        <v>84</v>
      </c>
      <c r="K21" s="33" t="s">
        <v>84</v>
      </c>
      <c r="L21" s="46" t="s">
        <v>258</v>
      </c>
      <c r="M21" s="46" t="s">
        <v>351</v>
      </c>
      <c r="N21" s="49">
        <v>4</v>
      </c>
      <c r="O21" s="34">
        <v>5</v>
      </c>
      <c r="P21" s="34">
        <v>3</v>
      </c>
      <c r="Q21" s="34">
        <v>1</v>
      </c>
      <c r="R21" s="34">
        <v>5</v>
      </c>
      <c r="S21" s="34">
        <f t="shared" si="4"/>
        <v>3.5</v>
      </c>
      <c r="T21" s="34">
        <v>4</v>
      </c>
      <c r="U21" s="34">
        <v>5</v>
      </c>
      <c r="V21" s="34">
        <f t="shared" si="5"/>
        <v>4.5999999999999996</v>
      </c>
      <c r="W21" s="35">
        <f t="shared" si="6"/>
        <v>16.099999999999998</v>
      </c>
      <c r="X21" s="39" t="str">
        <f t="shared" si="0"/>
        <v>A</v>
      </c>
      <c r="Y21" s="36" t="s">
        <v>273</v>
      </c>
      <c r="Z21" s="37" t="s">
        <v>123</v>
      </c>
      <c r="AA21" s="34">
        <v>10</v>
      </c>
      <c r="AB21" s="34">
        <v>0</v>
      </c>
      <c r="AC21" s="34">
        <f t="shared" si="1"/>
        <v>10</v>
      </c>
      <c r="AD21" s="38">
        <f t="shared" si="2"/>
        <v>6.0999999999999979</v>
      </c>
      <c r="AE21" s="39" t="str">
        <f t="shared" si="3"/>
        <v>M</v>
      </c>
      <c r="AF21" s="40" t="s">
        <v>123</v>
      </c>
      <c r="AG21" s="40" t="s">
        <v>123</v>
      </c>
      <c r="AH21" s="40" t="s">
        <v>123</v>
      </c>
      <c r="AI21" s="40" t="s">
        <v>123</v>
      </c>
      <c r="AJ21" s="40" t="s">
        <v>123</v>
      </c>
      <c r="AK21" s="40" t="s">
        <v>123</v>
      </c>
      <c r="AL21" s="40" t="s">
        <v>123</v>
      </c>
      <c r="AM21" s="40" t="s">
        <v>123</v>
      </c>
      <c r="AN21" s="40" t="s">
        <v>123</v>
      </c>
      <c r="AO21" s="40" t="s">
        <v>123</v>
      </c>
      <c r="AP21" s="40" t="s">
        <v>123</v>
      </c>
      <c r="AQ21" s="40" t="s">
        <v>123</v>
      </c>
      <c r="AR21" s="40" t="s">
        <v>123</v>
      </c>
      <c r="AS21" s="40" t="s">
        <v>231</v>
      </c>
      <c r="AT21" s="40" t="s">
        <v>120</v>
      </c>
      <c r="AU21" s="40" t="s">
        <v>396</v>
      </c>
    </row>
    <row r="22" spans="1:47" s="47" customFormat="1" ht="252.45" customHeight="1" x14ac:dyDescent="0.2">
      <c r="A22" s="28">
        <v>19</v>
      </c>
      <c r="B22" s="29" t="s">
        <v>57</v>
      </c>
      <c r="C22" s="30" t="s">
        <v>5</v>
      </c>
      <c r="D22" s="31" t="s">
        <v>179</v>
      </c>
      <c r="E22" s="31" t="s">
        <v>90</v>
      </c>
      <c r="F22" s="30" t="s">
        <v>84</v>
      </c>
      <c r="G22" s="30" t="s">
        <v>329</v>
      </c>
      <c r="H22" s="30" t="s">
        <v>82</v>
      </c>
      <c r="I22" s="32" t="s">
        <v>84</v>
      </c>
      <c r="J22" s="33" t="s">
        <v>84</v>
      </c>
      <c r="K22" s="33" t="s">
        <v>84</v>
      </c>
      <c r="L22" s="46" t="s">
        <v>258</v>
      </c>
      <c r="M22" s="46" t="s">
        <v>352</v>
      </c>
      <c r="N22" s="49">
        <v>4</v>
      </c>
      <c r="O22" s="34">
        <v>5</v>
      </c>
      <c r="P22" s="34">
        <v>3</v>
      </c>
      <c r="Q22" s="34">
        <v>1</v>
      </c>
      <c r="R22" s="34">
        <v>5</v>
      </c>
      <c r="S22" s="34">
        <f t="shared" si="4"/>
        <v>3.5</v>
      </c>
      <c r="T22" s="34">
        <v>4</v>
      </c>
      <c r="U22" s="34">
        <v>5</v>
      </c>
      <c r="V22" s="34">
        <f t="shared" si="5"/>
        <v>4.5999999999999996</v>
      </c>
      <c r="W22" s="35">
        <f t="shared" si="6"/>
        <v>16.099999999999998</v>
      </c>
      <c r="X22" s="39" t="str">
        <f t="shared" si="0"/>
        <v>A</v>
      </c>
      <c r="Y22" s="36" t="s">
        <v>273</v>
      </c>
      <c r="Z22" s="37" t="s">
        <v>123</v>
      </c>
      <c r="AA22" s="34">
        <v>9</v>
      </c>
      <c r="AB22" s="34">
        <v>0</v>
      </c>
      <c r="AC22" s="34">
        <f t="shared" si="1"/>
        <v>9</v>
      </c>
      <c r="AD22" s="38">
        <f t="shared" si="2"/>
        <v>7.0999999999999979</v>
      </c>
      <c r="AE22" s="39" t="str">
        <f t="shared" si="3"/>
        <v>M</v>
      </c>
      <c r="AF22" s="40" t="s">
        <v>123</v>
      </c>
      <c r="AG22" s="40" t="s">
        <v>123</v>
      </c>
      <c r="AH22" s="40" t="s">
        <v>123</v>
      </c>
      <c r="AI22" s="40" t="s">
        <v>123</v>
      </c>
      <c r="AJ22" s="40" t="s">
        <v>123</v>
      </c>
      <c r="AK22" s="40" t="s">
        <v>123</v>
      </c>
      <c r="AL22" s="40" t="s">
        <v>123</v>
      </c>
      <c r="AM22" s="40" t="s">
        <v>123</v>
      </c>
      <c r="AN22" s="40" t="s">
        <v>123</v>
      </c>
      <c r="AO22" s="40" t="s">
        <v>123</v>
      </c>
      <c r="AP22" s="40" t="s">
        <v>123</v>
      </c>
      <c r="AQ22" s="40" t="s">
        <v>123</v>
      </c>
      <c r="AR22" s="40" t="s">
        <v>123</v>
      </c>
      <c r="AS22" s="40" t="s">
        <v>402</v>
      </c>
      <c r="AT22" s="40" t="s">
        <v>120</v>
      </c>
      <c r="AU22" s="40" t="s">
        <v>396</v>
      </c>
    </row>
    <row r="23" spans="1:47" s="47" customFormat="1" ht="226.2" customHeight="1" x14ac:dyDescent="0.2">
      <c r="A23" s="28">
        <v>20</v>
      </c>
      <c r="B23" s="29" t="s">
        <v>57</v>
      </c>
      <c r="C23" s="30" t="s">
        <v>72</v>
      </c>
      <c r="D23" s="31" t="s">
        <v>180</v>
      </c>
      <c r="E23" s="31" t="s">
        <v>90</v>
      </c>
      <c r="F23" s="30" t="s">
        <v>84</v>
      </c>
      <c r="G23" s="30" t="s">
        <v>329</v>
      </c>
      <c r="H23" s="30" t="s">
        <v>82</v>
      </c>
      <c r="I23" s="32" t="s">
        <v>84</v>
      </c>
      <c r="J23" s="33" t="s">
        <v>84</v>
      </c>
      <c r="K23" s="33" t="s">
        <v>84</v>
      </c>
      <c r="L23" s="46" t="s">
        <v>258</v>
      </c>
      <c r="M23" s="46" t="s">
        <v>353</v>
      </c>
      <c r="N23" s="49">
        <v>4</v>
      </c>
      <c r="O23" s="34">
        <v>5</v>
      </c>
      <c r="P23" s="34">
        <v>3</v>
      </c>
      <c r="Q23" s="34">
        <v>1</v>
      </c>
      <c r="R23" s="34">
        <v>5</v>
      </c>
      <c r="S23" s="34">
        <f t="shared" si="4"/>
        <v>3.5</v>
      </c>
      <c r="T23" s="34">
        <v>4</v>
      </c>
      <c r="U23" s="34">
        <v>5</v>
      </c>
      <c r="V23" s="34">
        <f t="shared" si="5"/>
        <v>4.5999999999999996</v>
      </c>
      <c r="W23" s="35">
        <f t="shared" si="6"/>
        <v>16.099999999999998</v>
      </c>
      <c r="X23" s="39" t="str">
        <f t="shared" si="0"/>
        <v>A</v>
      </c>
      <c r="Y23" s="36" t="s">
        <v>273</v>
      </c>
      <c r="Z23" s="37" t="s">
        <v>123</v>
      </c>
      <c r="AA23" s="34">
        <v>8</v>
      </c>
      <c r="AB23" s="34">
        <v>0</v>
      </c>
      <c r="AC23" s="34">
        <f t="shared" si="1"/>
        <v>8</v>
      </c>
      <c r="AD23" s="38">
        <f t="shared" si="2"/>
        <v>8.0999999999999979</v>
      </c>
      <c r="AE23" s="39" t="str">
        <f t="shared" si="3"/>
        <v>M</v>
      </c>
      <c r="AF23" s="40" t="s">
        <v>123</v>
      </c>
      <c r="AG23" s="40" t="s">
        <v>123</v>
      </c>
      <c r="AH23" s="40" t="s">
        <v>123</v>
      </c>
      <c r="AI23" s="40" t="s">
        <v>123</v>
      </c>
      <c r="AJ23" s="40" t="s">
        <v>123</v>
      </c>
      <c r="AK23" s="40" t="s">
        <v>123</v>
      </c>
      <c r="AL23" s="40" t="s">
        <v>123</v>
      </c>
      <c r="AM23" s="40" t="s">
        <v>123</v>
      </c>
      <c r="AN23" s="40" t="s">
        <v>123</v>
      </c>
      <c r="AO23" s="40" t="s">
        <v>123</v>
      </c>
      <c r="AP23" s="40" t="s">
        <v>123</v>
      </c>
      <c r="AQ23" s="40" t="s">
        <v>123</v>
      </c>
      <c r="AR23" s="40" t="s">
        <v>123</v>
      </c>
      <c r="AS23" s="40"/>
      <c r="AT23" s="40"/>
      <c r="AU23" s="40"/>
    </row>
    <row r="24" spans="1:47" s="47" customFormat="1" ht="219" customHeight="1" x14ac:dyDescent="0.2">
      <c r="A24" s="28">
        <v>21</v>
      </c>
      <c r="B24" s="29" t="s">
        <v>57</v>
      </c>
      <c r="C24" s="30" t="s">
        <v>97</v>
      </c>
      <c r="D24" s="31" t="s">
        <v>179</v>
      </c>
      <c r="E24" s="31" t="s">
        <v>90</v>
      </c>
      <c r="F24" s="30" t="s">
        <v>84</v>
      </c>
      <c r="G24" s="30" t="s">
        <v>329</v>
      </c>
      <c r="H24" s="30" t="s">
        <v>82</v>
      </c>
      <c r="I24" s="32" t="s">
        <v>84</v>
      </c>
      <c r="J24" s="33" t="s">
        <v>84</v>
      </c>
      <c r="K24" s="33" t="s">
        <v>84</v>
      </c>
      <c r="L24" s="46" t="s">
        <v>258</v>
      </c>
      <c r="M24" s="46" t="s">
        <v>353</v>
      </c>
      <c r="N24" s="49">
        <v>4</v>
      </c>
      <c r="O24" s="34">
        <v>5</v>
      </c>
      <c r="P24" s="34">
        <v>3</v>
      </c>
      <c r="Q24" s="34">
        <v>1</v>
      </c>
      <c r="R24" s="34">
        <v>5</v>
      </c>
      <c r="S24" s="34">
        <f t="shared" si="4"/>
        <v>3.5</v>
      </c>
      <c r="T24" s="34">
        <v>4</v>
      </c>
      <c r="U24" s="34">
        <v>5</v>
      </c>
      <c r="V24" s="34">
        <f t="shared" si="5"/>
        <v>4.5999999999999996</v>
      </c>
      <c r="W24" s="35">
        <f t="shared" si="6"/>
        <v>16.099999999999998</v>
      </c>
      <c r="X24" s="39" t="str">
        <f t="shared" si="0"/>
        <v>A</v>
      </c>
      <c r="Y24" s="36" t="s">
        <v>273</v>
      </c>
      <c r="Z24" s="37" t="s">
        <v>123</v>
      </c>
      <c r="AA24" s="34">
        <v>9</v>
      </c>
      <c r="AB24" s="34">
        <v>0</v>
      </c>
      <c r="AC24" s="34">
        <f t="shared" si="1"/>
        <v>9</v>
      </c>
      <c r="AD24" s="38">
        <f t="shared" si="2"/>
        <v>7.0999999999999979</v>
      </c>
      <c r="AE24" s="39" t="str">
        <f t="shared" si="3"/>
        <v>M</v>
      </c>
      <c r="AF24" s="40" t="s">
        <v>123</v>
      </c>
      <c r="AG24" s="40" t="s">
        <v>123</v>
      </c>
      <c r="AH24" s="40" t="s">
        <v>123</v>
      </c>
      <c r="AI24" s="40" t="s">
        <v>123</v>
      </c>
      <c r="AJ24" s="40" t="s">
        <v>123</v>
      </c>
      <c r="AK24" s="40" t="s">
        <v>123</v>
      </c>
      <c r="AL24" s="40" t="s">
        <v>123</v>
      </c>
      <c r="AM24" s="40" t="s">
        <v>123</v>
      </c>
      <c r="AN24" s="40" t="s">
        <v>123</v>
      </c>
      <c r="AO24" s="40" t="s">
        <v>123</v>
      </c>
      <c r="AP24" s="40" t="s">
        <v>123</v>
      </c>
      <c r="AQ24" s="40" t="s">
        <v>123</v>
      </c>
      <c r="AR24" s="40" t="s">
        <v>123</v>
      </c>
      <c r="AS24" s="40"/>
      <c r="AT24" s="40"/>
      <c r="AU24" s="40"/>
    </row>
    <row r="25" spans="1:47" s="47" customFormat="1" ht="229.8" customHeight="1" x14ac:dyDescent="0.2">
      <c r="A25" s="28">
        <v>22</v>
      </c>
      <c r="B25" s="29" t="s">
        <v>57</v>
      </c>
      <c r="C25" s="30" t="s">
        <v>73</v>
      </c>
      <c r="D25" s="31" t="s">
        <v>181</v>
      </c>
      <c r="E25" s="31" t="s">
        <v>90</v>
      </c>
      <c r="F25" s="30" t="s">
        <v>84</v>
      </c>
      <c r="G25" s="30" t="s">
        <v>329</v>
      </c>
      <c r="H25" s="30" t="s">
        <v>82</v>
      </c>
      <c r="I25" s="32" t="s">
        <v>84</v>
      </c>
      <c r="J25" s="33" t="s">
        <v>84</v>
      </c>
      <c r="K25" s="33" t="s">
        <v>84</v>
      </c>
      <c r="L25" s="46" t="s">
        <v>258</v>
      </c>
      <c r="M25" s="46" t="s">
        <v>354</v>
      </c>
      <c r="N25" s="49">
        <v>4</v>
      </c>
      <c r="O25" s="34">
        <v>5</v>
      </c>
      <c r="P25" s="34">
        <v>3</v>
      </c>
      <c r="Q25" s="34">
        <v>1</v>
      </c>
      <c r="R25" s="34">
        <v>5</v>
      </c>
      <c r="S25" s="34">
        <f t="shared" si="4"/>
        <v>3.5</v>
      </c>
      <c r="T25" s="34">
        <v>4</v>
      </c>
      <c r="U25" s="34">
        <v>5</v>
      </c>
      <c r="V25" s="34">
        <f t="shared" si="5"/>
        <v>4.5999999999999996</v>
      </c>
      <c r="W25" s="35">
        <f t="shared" si="6"/>
        <v>16.099999999999998</v>
      </c>
      <c r="X25" s="39" t="str">
        <f t="shared" si="0"/>
        <v>A</v>
      </c>
      <c r="Y25" s="36" t="s">
        <v>274</v>
      </c>
      <c r="Z25" s="37" t="s">
        <v>123</v>
      </c>
      <c r="AA25" s="34">
        <v>9</v>
      </c>
      <c r="AB25" s="34">
        <v>0</v>
      </c>
      <c r="AC25" s="34">
        <f t="shared" si="1"/>
        <v>9</v>
      </c>
      <c r="AD25" s="38">
        <f t="shared" si="2"/>
        <v>7.0999999999999979</v>
      </c>
      <c r="AE25" s="39" t="str">
        <f t="shared" si="3"/>
        <v>M</v>
      </c>
      <c r="AF25" s="40" t="s">
        <v>123</v>
      </c>
      <c r="AG25" s="40" t="s">
        <v>123</v>
      </c>
      <c r="AH25" s="40" t="s">
        <v>123</v>
      </c>
      <c r="AI25" s="40" t="s">
        <v>123</v>
      </c>
      <c r="AJ25" s="40" t="s">
        <v>123</v>
      </c>
      <c r="AK25" s="40" t="s">
        <v>123</v>
      </c>
      <c r="AL25" s="40" t="s">
        <v>123</v>
      </c>
      <c r="AM25" s="40" t="s">
        <v>123</v>
      </c>
      <c r="AN25" s="40" t="s">
        <v>123</v>
      </c>
      <c r="AO25" s="40" t="s">
        <v>123</v>
      </c>
      <c r="AP25" s="40" t="s">
        <v>123</v>
      </c>
      <c r="AQ25" s="40" t="s">
        <v>123</v>
      </c>
      <c r="AR25" s="40" t="s">
        <v>123</v>
      </c>
      <c r="AS25" s="40"/>
      <c r="AT25" s="40"/>
      <c r="AU25" s="40"/>
    </row>
    <row r="26" spans="1:47" ht="261" customHeight="1" x14ac:dyDescent="0.3">
      <c r="A26" s="28">
        <v>23</v>
      </c>
      <c r="B26" s="29" t="s">
        <v>27</v>
      </c>
      <c r="C26" s="30" t="s">
        <v>37</v>
      </c>
      <c r="D26" s="31" t="s">
        <v>182</v>
      </c>
      <c r="E26" s="31" t="s">
        <v>93</v>
      </c>
      <c r="F26" s="30" t="s">
        <v>84</v>
      </c>
      <c r="G26" s="30" t="s">
        <v>329</v>
      </c>
      <c r="H26" s="30" t="s">
        <v>82</v>
      </c>
      <c r="I26" s="32" t="s">
        <v>91</v>
      </c>
      <c r="J26" s="33" t="s">
        <v>84</v>
      </c>
      <c r="K26" s="33" t="s">
        <v>84</v>
      </c>
      <c r="L26" s="46" t="s">
        <v>258</v>
      </c>
      <c r="M26" s="36" t="s">
        <v>355</v>
      </c>
      <c r="N26" s="43">
        <v>3</v>
      </c>
      <c r="O26" s="34">
        <v>3</v>
      </c>
      <c r="P26" s="34">
        <v>3</v>
      </c>
      <c r="Q26" s="34">
        <v>1</v>
      </c>
      <c r="R26" s="34">
        <v>5</v>
      </c>
      <c r="S26" s="34">
        <f t="shared" si="4"/>
        <v>2.8000000000000003</v>
      </c>
      <c r="T26" s="34">
        <v>4</v>
      </c>
      <c r="U26" s="34">
        <v>5</v>
      </c>
      <c r="V26" s="34">
        <f t="shared" si="5"/>
        <v>4.5999999999999996</v>
      </c>
      <c r="W26" s="35">
        <f t="shared" si="6"/>
        <v>12.88</v>
      </c>
      <c r="X26" s="39" t="str">
        <f t="shared" si="0"/>
        <v>M</v>
      </c>
      <c r="Y26" s="36" t="s">
        <v>275</v>
      </c>
      <c r="Z26" s="37" t="s">
        <v>123</v>
      </c>
      <c r="AA26" s="34">
        <v>10</v>
      </c>
      <c r="AB26" s="34">
        <v>0</v>
      </c>
      <c r="AC26" s="34">
        <f t="shared" si="1"/>
        <v>10</v>
      </c>
      <c r="AD26" s="38">
        <f t="shared" si="2"/>
        <v>2.8800000000000008</v>
      </c>
      <c r="AE26" s="39" t="str">
        <f t="shared" si="3"/>
        <v>B</v>
      </c>
      <c r="AF26" s="40" t="s">
        <v>123</v>
      </c>
      <c r="AG26" s="40" t="s">
        <v>123</v>
      </c>
      <c r="AH26" s="40" t="s">
        <v>123</v>
      </c>
      <c r="AI26" s="40" t="s">
        <v>123</v>
      </c>
      <c r="AJ26" s="40" t="s">
        <v>123</v>
      </c>
      <c r="AK26" s="40" t="s">
        <v>123</v>
      </c>
      <c r="AL26" s="40" t="s">
        <v>123</v>
      </c>
      <c r="AM26" s="40" t="s">
        <v>123</v>
      </c>
      <c r="AN26" s="40" t="s">
        <v>123</v>
      </c>
      <c r="AO26" s="40" t="s">
        <v>123</v>
      </c>
      <c r="AP26" s="40" t="s">
        <v>123</v>
      </c>
      <c r="AQ26" s="40" t="s">
        <v>123</v>
      </c>
      <c r="AR26" s="40" t="s">
        <v>123</v>
      </c>
      <c r="AS26" s="40"/>
      <c r="AT26" s="40"/>
      <c r="AU26" s="40"/>
    </row>
    <row r="27" spans="1:47" ht="223.8" customHeight="1" x14ac:dyDescent="0.3">
      <c r="A27" s="28">
        <v>24</v>
      </c>
      <c r="B27" s="29" t="s">
        <v>27</v>
      </c>
      <c r="C27" s="30" t="s">
        <v>39</v>
      </c>
      <c r="D27" s="31" t="s">
        <v>183</v>
      </c>
      <c r="E27" s="31" t="s">
        <v>93</v>
      </c>
      <c r="F27" s="30" t="s">
        <v>84</v>
      </c>
      <c r="G27" s="30" t="s">
        <v>329</v>
      </c>
      <c r="H27" s="30" t="s">
        <v>82</v>
      </c>
      <c r="I27" s="32" t="s">
        <v>91</v>
      </c>
      <c r="J27" s="33" t="s">
        <v>84</v>
      </c>
      <c r="K27" s="33" t="s">
        <v>84</v>
      </c>
      <c r="L27" s="46" t="s">
        <v>258</v>
      </c>
      <c r="M27" s="36" t="s">
        <v>356</v>
      </c>
      <c r="N27" s="43">
        <v>1</v>
      </c>
      <c r="O27" s="34">
        <v>4</v>
      </c>
      <c r="P27" s="34">
        <v>3</v>
      </c>
      <c r="Q27" s="34">
        <v>1</v>
      </c>
      <c r="R27" s="34">
        <v>5</v>
      </c>
      <c r="S27" s="34">
        <f t="shared" si="4"/>
        <v>2.15</v>
      </c>
      <c r="T27" s="34">
        <v>4</v>
      </c>
      <c r="U27" s="34">
        <v>5</v>
      </c>
      <c r="V27" s="34">
        <f t="shared" si="5"/>
        <v>4.5999999999999996</v>
      </c>
      <c r="W27" s="35">
        <f t="shared" si="6"/>
        <v>9.8899999999999988</v>
      </c>
      <c r="X27" s="39" t="str">
        <f t="shared" si="0"/>
        <v>M</v>
      </c>
      <c r="Y27" s="36" t="s">
        <v>276</v>
      </c>
      <c r="Z27" s="37" t="s">
        <v>123</v>
      </c>
      <c r="AA27" s="34">
        <v>8</v>
      </c>
      <c r="AB27" s="34">
        <v>0</v>
      </c>
      <c r="AC27" s="34">
        <f t="shared" si="1"/>
        <v>8</v>
      </c>
      <c r="AD27" s="38">
        <f t="shared" si="2"/>
        <v>1.8899999999999988</v>
      </c>
      <c r="AE27" s="39" t="str">
        <f t="shared" si="3"/>
        <v>R</v>
      </c>
      <c r="AF27" s="40" t="s">
        <v>123</v>
      </c>
      <c r="AG27" s="40" t="s">
        <v>123</v>
      </c>
      <c r="AH27" s="40" t="s">
        <v>123</v>
      </c>
      <c r="AI27" s="40" t="s">
        <v>123</v>
      </c>
      <c r="AJ27" s="40" t="s">
        <v>123</v>
      </c>
      <c r="AK27" s="40" t="s">
        <v>123</v>
      </c>
      <c r="AL27" s="40" t="s">
        <v>123</v>
      </c>
      <c r="AM27" s="40" t="s">
        <v>123</v>
      </c>
      <c r="AN27" s="40" t="s">
        <v>123</v>
      </c>
      <c r="AO27" s="40" t="s">
        <v>123</v>
      </c>
      <c r="AP27" s="40" t="s">
        <v>123</v>
      </c>
      <c r="AQ27" s="40" t="s">
        <v>123</v>
      </c>
      <c r="AR27" s="40" t="s">
        <v>123</v>
      </c>
      <c r="AS27" s="40" t="s">
        <v>322</v>
      </c>
      <c r="AT27" s="40" t="s">
        <v>120</v>
      </c>
      <c r="AU27" s="40" t="s">
        <v>396</v>
      </c>
    </row>
    <row r="28" spans="1:47" ht="238.2" customHeight="1" x14ac:dyDescent="0.3">
      <c r="A28" s="28">
        <v>25</v>
      </c>
      <c r="B28" s="29" t="s">
        <v>27</v>
      </c>
      <c r="C28" s="30" t="s">
        <v>28</v>
      </c>
      <c r="D28" s="31" t="s">
        <v>184</v>
      </c>
      <c r="E28" s="31" t="s">
        <v>93</v>
      </c>
      <c r="F28" s="30" t="s">
        <v>84</v>
      </c>
      <c r="G28" s="30" t="s">
        <v>329</v>
      </c>
      <c r="H28" s="30" t="s">
        <v>82</v>
      </c>
      <c r="I28" s="32" t="s">
        <v>91</v>
      </c>
      <c r="J28" s="33" t="s">
        <v>84</v>
      </c>
      <c r="K28" s="33" t="s">
        <v>84</v>
      </c>
      <c r="L28" s="46" t="s">
        <v>258</v>
      </c>
      <c r="M28" s="36" t="s">
        <v>357</v>
      </c>
      <c r="N28" s="43">
        <v>4</v>
      </c>
      <c r="O28" s="34">
        <v>3</v>
      </c>
      <c r="P28" s="34">
        <v>3</v>
      </c>
      <c r="Q28" s="34">
        <v>1</v>
      </c>
      <c r="R28" s="34">
        <v>5</v>
      </c>
      <c r="S28" s="34">
        <f t="shared" si="4"/>
        <v>3.2</v>
      </c>
      <c r="T28" s="34">
        <v>4</v>
      </c>
      <c r="U28" s="34">
        <v>5</v>
      </c>
      <c r="V28" s="34">
        <f t="shared" si="5"/>
        <v>4.5999999999999996</v>
      </c>
      <c r="W28" s="35">
        <f t="shared" si="6"/>
        <v>14.719999999999999</v>
      </c>
      <c r="X28" s="39" t="str">
        <f t="shared" si="0"/>
        <v>M</v>
      </c>
      <c r="Y28" s="36" t="s">
        <v>277</v>
      </c>
      <c r="Z28" s="37" t="s">
        <v>123</v>
      </c>
      <c r="AA28" s="34">
        <v>10</v>
      </c>
      <c r="AB28" s="34">
        <v>0</v>
      </c>
      <c r="AC28" s="34">
        <f t="shared" si="1"/>
        <v>10</v>
      </c>
      <c r="AD28" s="38">
        <f t="shared" si="2"/>
        <v>4.7199999999999989</v>
      </c>
      <c r="AE28" s="39" t="str">
        <f t="shared" si="3"/>
        <v>B</v>
      </c>
      <c r="AF28" s="40" t="s">
        <v>123</v>
      </c>
      <c r="AG28" s="40" t="s">
        <v>123</v>
      </c>
      <c r="AH28" s="40" t="s">
        <v>123</v>
      </c>
      <c r="AI28" s="40" t="s">
        <v>123</v>
      </c>
      <c r="AJ28" s="40" t="s">
        <v>123</v>
      </c>
      <c r="AK28" s="40" t="s">
        <v>123</v>
      </c>
      <c r="AL28" s="40" t="s">
        <v>123</v>
      </c>
      <c r="AM28" s="40" t="s">
        <v>123</v>
      </c>
      <c r="AN28" s="40" t="s">
        <v>123</v>
      </c>
      <c r="AO28" s="40" t="s">
        <v>123</v>
      </c>
      <c r="AP28" s="40" t="s">
        <v>123</v>
      </c>
      <c r="AQ28" s="40" t="s">
        <v>123</v>
      </c>
      <c r="AR28" s="40" t="s">
        <v>123</v>
      </c>
      <c r="AS28" s="40"/>
      <c r="AT28" s="40"/>
      <c r="AU28" s="40"/>
    </row>
    <row r="29" spans="1:47" ht="252.45" customHeight="1" x14ac:dyDescent="0.3">
      <c r="A29" s="28">
        <v>26</v>
      </c>
      <c r="B29" s="29" t="s">
        <v>27</v>
      </c>
      <c r="C29" s="30" t="s">
        <v>5</v>
      </c>
      <c r="D29" s="31" t="s">
        <v>185</v>
      </c>
      <c r="E29" s="31" t="s">
        <v>93</v>
      </c>
      <c r="F29" s="30" t="s">
        <v>84</v>
      </c>
      <c r="G29" s="30" t="s">
        <v>329</v>
      </c>
      <c r="H29" s="30" t="s">
        <v>82</v>
      </c>
      <c r="I29" s="32" t="s">
        <v>91</v>
      </c>
      <c r="J29" s="33" t="s">
        <v>84</v>
      </c>
      <c r="K29" s="33" t="s">
        <v>84</v>
      </c>
      <c r="L29" s="46" t="s">
        <v>258</v>
      </c>
      <c r="M29" s="36" t="s">
        <v>358</v>
      </c>
      <c r="N29" s="43">
        <v>4</v>
      </c>
      <c r="O29" s="34">
        <v>5</v>
      </c>
      <c r="P29" s="34">
        <v>3</v>
      </c>
      <c r="Q29" s="34">
        <v>1</v>
      </c>
      <c r="R29" s="34">
        <v>5</v>
      </c>
      <c r="S29" s="34">
        <f t="shared" si="4"/>
        <v>3.5</v>
      </c>
      <c r="T29" s="34">
        <v>4</v>
      </c>
      <c r="U29" s="34">
        <v>5</v>
      </c>
      <c r="V29" s="34">
        <f t="shared" si="5"/>
        <v>4.5999999999999996</v>
      </c>
      <c r="W29" s="35">
        <f t="shared" si="6"/>
        <v>16.099999999999998</v>
      </c>
      <c r="X29" s="39" t="str">
        <f t="shared" si="0"/>
        <v>A</v>
      </c>
      <c r="Y29" s="36" t="s">
        <v>277</v>
      </c>
      <c r="Z29" s="37" t="s">
        <v>123</v>
      </c>
      <c r="AA29" s="34">
        <v>8</v>
      </c>
      <c r="AB29" s="34">
        <v>0</v>
      </c>
      <c r="AC29" s="34">
        <f t="shared" si="1"/>
        <v>8</v>
      </c>
      <c r="AD29" s="38">
        <f t="shared" si="2"/>
        <v>8.0999999999999979</v>
      </c>
      <c r="AE29" s="39" t="str">
        <f t="shared" si="3"/>
        <v>M</v>
      </c>
      <c r="AF29" s="40" t="s">
        <v>123</v>
      </c>
      <c r="AG29" s="40" t="s">
        <v>123</v>
      </c>
      <c r="AH29" s="40" t="s">
        <v>123</v>
      </c>
      <c r="AI29" s="40" t="s">
        <v>123</v>
      </c>
      <c r="AJ29" s="40" t="s">
        <v>138</v>
      </c>
      <c r="AK29" s="40" t="s">
        <v>186</v>
      </c>
      <c r="AL29" s="40" t="s">
        <v>136</v>
      </c>
      <c r="AM29" s="40" t="s">
        <v>187</v>
      </c>
      <c r="AN29" s="40" t="s">
        <v>390</v>
      </c>
      <c r="AO29" s="40" t="s">
        <v>170</v>
      </c>
      <c r="AP29" s="40" t="s">
        <v>391</v>
      </c>
      <c r="AQ29" s="40" t="s">
        <v>392</v>
      </c>
      <c r="AR29" s="40" t="s">
        <v>123</v>
      </c>
      <c r="AS29" s="40" t="s">
        <v>323</v>
      </c>
      <c r="AT29" s="40" t="s">
        <v>120</v>
      </c>
      <c r="AU29" s="40" t="s">
        <v>396</v>
      </c>
    </row>
    <row r="30" spans="1:47" ht="229.8" customHeight="1" x14ac:dyDescent="0.3">
      <c r="A30" s="28">
        <v>27</v>
      </c>
      <c r="B30" s="29" t="s">
        <v>27</v>
      </c>
      <c r="C30" s="30" t="s">
        <v>48</v>
      </c>
      <c r="D30" s="31" t="s">
        <v>188</v>
      </c>
      <c r="E30" s="31" t="s">
        <v>93</v>
      </c>
      <c r="F30" s="30" t="s">
        <v>84</v>
      </c>
      <c r="G30" s="30" t="s">
        <v>329</v>
      </c>
      <c r="H30" s="30" t="s">
        <v>82</v>
      </c>
      <c r="I30" s="32" t="s">
        <v>91</v>
      </c>
      <c r="J30" s="33" t="s">
        <v>84</v>
      </c>
      <c r="K30" s="33" t="s">
        <v>84</v>
      </c>
      <c r="L30" s="46" t="s">
        <v>258</v>
      </c>
      <c r="M30" s="36" t="s">
        <v>359</v>
      </c>
      <c r="N30" s="32">
        <v>2</v>
      </c>
      <c r="O30" s="32">
        <v>3</v>
      </c>
      <c r="P30" s="34">
        <v>3</v>
      </c>
      <c r="Q30" s="34">
        <v>1</v>
      </c>
      <c r="R30" s="34">
        <v>5</v>
      </c>
      <c r="S30" s="34">
        <f t="shared" si="4"/>
        <v>2.4000000000000004</v>
      </c>
      <c r="T30" s="34">
        <v>4</v>
      </c>
      <c r="U30" s="34">
        <v>5</v>
      </c>
      <c r="V30" s="34">
        <f t="shared" si="5"/>
        <v>4.5999999999999996</v>
      </c>
      <c r="W30" s="35">
        <f t="shared" si="6"/>
        <v>11.040000000000001</v>
      </c>
      <c r="X30" s="39" t="str">
        <f t="shared" si="0"/>
        <v>M</v>
      </c>
      <c r="Y30" s="36" t="s">
        <v>278</v>
      </c>
      <c r="Z30" s="37" t="s">
        <v>123</v>
      </c>
      <c r="AA30" s="32">
        <v>9</v>
      </c>
      <c r="AB30" s="34">
        <v>0</v>
      </c>
      <c r="AC30" s="34">
        <f t="shared" si="1"/>
        <v>9</v>
      </c>
      <c r="AD30" s="38">
        <f t="shared" si="2"/>
        <v>2.0400000000000009</v>
      </c>
      <c r="AE30" s="39" t="str">
        <f t="shared" si="3"/>
        <v>B</v>
      </c>
      <c r="AF30" s="40" t="s">
        <v>123</v>
      </c>
      <c r="AG30" s="40" t="s">
        <v>123</v>
      </c>
      <c r="AH30" s="40" t="s">
        <v>123</v>
      </c>
      <c r="AI30" s="40" t="s">
        <v>123</v>
      </c>
      <c r="AJ30" s="40" t="s">
        <v>123</v>
      </c>
      <c r="AK30" s="40" t="s">
        <v>123</v>
      </c>
      <c r="AL30" s="40" t="s">
        <v>123</v>
      </c>
      <c r="AM30" s="40" t="s">
        <v>123</v>
      </c>
      <c r="AN30" s="40" t="s">
        <v>123</v>
      </c>
      <c r="AO30" s="40" t="s">
        <v>123</v>
      </c>
      <c r="AP30" s="40" t="s">
        <v>123</v>
      </c>
      <c r="AQ30" s="40" t="s">
        <v>123</v>
      </c>
      <c r="AR30" s="40" t="s">
        <v>123</v>
      </c>
      <c r="AS30" s="40" t="s">
        <v>403</v>
      </c>
      <c r="AT30" s="40" t="s">
        <v>120</v>
      </c>
      <c r="AU30" s="40" t="s">
        <v>396</v>
      </c>
    </row>
    <row r="31" spans="1:47" ht="226.2" customHeight="1" x14ac:dyDescent="0.3">
      <c r="A31" s="28">
        <v>28</v>
      </c>
      <c r="B31" s="29" t="s">
        <v>27</v>
      </c>
      <c r="C31" s="30" t="s">
        <v>7</v>
      </c>
      <c r="D31" s="31" t="s">
        <v>189</v>
      </c>
      <c r="E31" s="31" t="s">
        <v>93</v>
      </c>
      <c r="F31" s="30" t="s">
        <v>84</v>
      </c>
      <c r="G31" s="30" t="s">
        <v>329</v>
      </c>
      <c r="H31" s="30" t="s">
        <v>82</v>
      </c>
      <c r="I31" s="32" t="s">
        <v>91</v>
      </c>
      <c r="J31" s="33" t="s">
        <v>84</v>
      </c>
      <c r="K31" s="33" t="s">
        <v>84</v>
      </c>
      <c r="L31" s="46" t="s">
        <v>258</v>
      </c>
      <c r="M31" s="36" t="s">
        <v>360</v>
      </c>
      <c r="N31" s="43">
        <v>4</v>
      </c>
      <c r="O31" s="34">
        <v>3</v>
      </c>
      <c r="P31" s="34">
        <v>3</v>
      </c>
      <c r="Q31" s="34">
        <v>1</v>
      </c>
      <c r="R31" s="34">
        <v>5</v>
      </c>
      <c r="S31" s="34">
        <f t="shared" si="4"/>
        <v>3.2</v>
      </c>
      <c r="T31" s="34">
        <v>4</v>
      </c>
      <c r="U31" s="34">
        <v>5</v>
      </c>
      <c r="V31" s="34">
        <f t="shared" si="5"/>
        <v>4.5999999999999996</v>
      </c>
      <c r="W31" s="35">
        <f t="shared" si="6"/>
        <v>14.719999999999999</v>
      </c>
      <c r="X31" s="39" t="str">
        <f t="shared" si="0"/>
        <v>M</v>
      </c>
      <c r="Y31" s="36" t="s">
        <v>279</v>
      </c>
      <c r="Z31" s="37" t="s">
        <v>123</v>
      </c>
      <c r="AA31" s="34">
        <v>10</v>
      </c>
      <c r="AB31" s="34">
        <v>0</v>
      </c>
      <c r="AC31" s="34">
        <f t="shared" si="1"/>
        <v>10</v>
      </c>
      <c r="AD31" s="38">
        <f t="shared" si="2"/>
        <v>4.7199999999999989</v>
      </c>
      <c r="AE31" s="39" t="str">
        <f t="shared" si="3"/>
        <v>B</v>
      </c>
      <c r="AF31" s="40" t="s">
        <v>123</v>
      </c>
      <c r="AG31" s="40" t="s">
        <v>123</v>
      </c>
      <c r="AH31" s="40" t="s">
        <v>123</v>
      </c>
      <c r="AI31" s="40" t="s">
        <v>123</v>
      </c>
      <c r="AJ31" s="40" t="s">
        <v>123</v>
      </c>
      <c r="AK31" s="40" t="s">
        <v>123</v>
      </c>
      <c r="AL31" s="40" t="s">
        <v>123</v>
      </c>
      <c r="AM31" s="40" t="s">
        <v>123</v>
      </c>
      <c r="AN31" s="40" t="s">
        <v>123</v>
      </c>
      <c r="AO31" s="40" t="s">
        <v>123</v>
      </c>
      <c r="AP31" s="40" t="s">
        <v>123</v>
      </c>
      <c r="AQ31" s="40" t="s">
        <v>123</v>
      </c>
      <c r="AR31" s="40" t="s">
        <v>123</v>
      </c>
      <c r="AS31" s="40"/>
      <c r="AT31" s="40"/>
      <c r="AU31" s="40"/>
    </row>
    <row r="32" spans="1:47" ht="236.55" customHeight="1" x14ac:dyDescent="0.3">
      <c r="A32" s="28">
        <v>29</v>
      </c>
      <c r="B32" s="29" t="s">
        <v>27</v>
      </c>
      <c r="C32" s="30" t="s">
        <v>12</v>
      </c>
      <c r="D32" s="31" t="s">
        <v>189</v>
      </c>
      <c r="E32" s="31" t="s">
        <v>93</v>
      </c>
      <c r="F32" s="30" t="s">
        <v>84</v>
      </c>
      <c r="G32" s="30" t="s">
        <v>329</v>
      </c>
      <c r="H32" s="30" t="s">
        <v>82</v>
      </c>
      <c r="I32" s="32" t="s">
        <v>91</v>
      </c>
      <c r="J32" s="33" t="s">
        <v>84</v>
      </c>
      <c r="K32" s="33" t="s">
        <v>84</v>
      </c>
      <c r="L32" s="46" t="s">
        <v>258</v>
      </c>
      <c r="M32" s="36" t="s">
        <v>361</v>
      </c>
      <c r="N32" s="43">
        <v>4</v>
      </c>
      <c r="O32" s="34">
        <v>5</v>
      </c>
      <c r="P32" s="34">
        <v>3</v>
      </c>
      <c r="Q32" s="34">
        <v>1</v>
      </c>
      <c r="R32" s="34">
        <v>5</v>
      </c>
      <c r="S32" s="34">
        <f t="shared" si="4"/>
        <v>3.5</v>
      </c>
      <c r="T32" s="34">
        <v>4</v>
      </c>
      <c r="U32" s="34">
        <v>5</v>
      </c>
      <c r="V32" s="34">
        <f t="shared" si="5"/>
        <v>4.5999999999999996</v>
      </c>
      <c r="W32" s="35">
        <f t="shared" si="6"/>
        <v>16.099999999999998</v>
      </c>
      <c r="X32" s="39" t="str">
        <f t="shared" si="0"/>
        <v>A</v>
      </c>
      <c r="Y32" s="36" t="s">
        <v>280</v>
      </c>
      <c r="Z32" s="37" t="s">
        <v>123</v>
      </c>
      <c r="AA32" s="34">
        <v>10</v>
      </c>
      <c r="AB32" s="34">
        <v>0</v>
      </c>
      <c r="AC32" s="34">
        <f t="shared" si="1"/>
        <v>10</v>
      </c>
      <c r="AD32" s="38">
        <f t="shared" si="2"/>
        <v>6.0999999999999979</v>
      </c>
      <c r="AE32" s="39" t="str">
        <f t="shared" si="3"/>
        <v>M</v>
      </c>
      <c r="AF32" s="40" t="s">
        <v>123</v>
      </c>
      <c r="AG32" s="40" t="s">
        <v>123</v>
      </c>
      <c r="AH32" s="40" t="s">
        <v>123</v>
      </c>
      <c r="AI32" s="40" t="s">
        <v>123</v>
      </c>
      <c r="AJ32" s="40" t="s">
        <v>123</v>
      </c>
      <c r="AK32" s="40" t="s">
        <v>123</v>
      </c>
      <c r="AL32" s="40" t="s">
        <v>123</v>
      </c>
      <c r="AM32" s="40" t="s">
        <v>123</v>
      </c>
      <c r="AN32" s="40" t="s">
        <v>123</v>
      </c>
      <c r="AO32" s="40" t="s">
        <v>123</v>
      </c>
      <c r="AP32" s="40" t="s">
        <v>123</v>
      </c>
      <c r="AQ32" s="40" t="s">
        <v>123</v>
      </c>
      <c r="AR32" s="40" t="s">
        <v>123</v>
      </c>
      <c r="AS32" s="40" t="s">
        <v>404</v>
      </c>
      <c r="AT32" s="40" t="s">
        <v>120</v>
      </c>
      <c r="AU32" s="40" t="s">
        <v>396</v>
      </c>
    </row>
    <row r="33" spans="1:47" ht="243.45" customHeight="1" x14ac:dyDescent="0.3">
      <c r="A33" s="28">
        <v>30</v>
      </c>
      <c r="B33" s="29" t="s">
        <v>27</v>
      </c>
      <c r="C33" s="30" t="s">
        <v>77</v>
      </c>
      <c r="D33" s="31" t="s">
        <v>169</v>
      </c>
      <c r="E33" s="31" t="s">
        <v>93</v>
      </c>
      <c r="F33" s="30" t="s">
        <v>84</v>
      </c>
      <c r="G33" s="30" t="s">
        <v>329</v>
      </c>
      <c r="H33" s="30" t="s">
        <v>82</v>
      </c>
      <c r="I33" s="32" t="s">
        <v>91</v>
      </c>
      <c r="J33" s="33" t="s">
        <v>84</v>
      </c>
      <c r="K33" s="33" t="s">
        <v>84</v>
      </c>
      <c r="L33" s="46" t="s">
        <v>258</v>
      </c>
      <c r="M33" s="36" t="s">
        <v>362</v>
      </c>
      <c r="N33" s="43">
        <v>2</v>
      </c>
      <c r="O33" s="34">
        <v>5</v>
      </c>
      <c r="P33" s="34">
        <v>3</v>
      </c>
      <c r="Q33" s="34">
        <v>1</v>
      </c>
      <c r="R33" s="34">
        <v>5</v>
      </c>
      <c r="S33" s="34">
        <f t="shared" si="4"/>
        <v>2.7</v>
      </c>
      <c r="T33" s="34">
        <v>4</v>
      </c>
      <c r="U33" s="34">
        <v>5</v>
      </c>
      <c r="V33" s="34">
        <f t="shared" si="5"/>
        <v>4.5999999999999996</v>
      </c>
      <c r="W33" s="35">
        <f t="shared" si="6"/>
        <v>12.42</v>
      </c>
      <c r="X33" s="39" t="str">
        <f t="shared" si="0"/>
        <v>M</v>
      </c>
      <c r="Y33" s="36" t="s">
        <v>281</v>
      </c>
      <c r="Z33" s="37" t="s">
        <v>123</v>
      </c>
      <c r="AA33" s="34">
        <v>10</v>
      </c>
      <c r="AB33" s="34">
        <v>0</v>
      </c>
      <c r="AC33" s="34">
        <f t="shared" si="1"/>
        <v>10</v>
      </c>
      <c r="AD33" s="38">
        <f t="shared" si="2"/>
        <v>2.42</v>
      </c>
      <c r="AE33" s="39" t="str">
        <f t="shared" si="3"/>
        <v>B</v>
      </c>
      <c r="AF33" s="40" t="s">
        <v>123</v>
      </c>
      <c r="AG33" s="40" t="s">
        <v>123</v>
      </c>
      <c r="AH33" s="40" t="s">
        <v>123</v>
      </c>
      <c r="AI33" s="40" t="s">
        <v>123</v>
      </c>
      <c r="AJ33" s="40" t="s">
        <v>123</v>
      </c>
      <c r="AK33" s="40" t="s">
        <v>123</v>
      </c>
      <c r="AL33" s="40" t="s">
        <v>123</v>
      </c>
      <c r="AM33" s="40" t="s">
        <v>123</v>
      </c>
      <c r="AN33" s="40" t="s">
        <v>123</v>
      </c>
      <c r="AO33" s="40" t="s">
        <v>123</v>
      </c>
      <c r="AP33" s="40" t="s">
        <v>123</v>
      </c>
      <c r="AQ33" s="40" t="s">
        <v>123</v>
      </c>
      <c r="AR33" s="40" t="s">
        <v>123</v>
      </c>
      <c r="AS33" s="40" t="s">
        <v>324</v>
      </c>
      <c r="AT33" s="40" t="s">
        <v>120</v>
      </c>
      <c r="AU33" s="40" t="s">
        <v>396</v>
      </c>
    </row>
    <row r="34" spans="1:47" ht="317.55" customHeight="1" x14ac:dyDescent="0.3">
      <c r="A34" s="28">
        <v>31</v>
      </c>
      <c r="B34" s="29" t="s">
        <v>27</v>
      </c>
      <c r="C34" s="30" t="s">
        <v>8</v>
      </c>
      <c r="D34" s="31" t="s">
        <v>190</v>
      </c>
      <c r="E34" s="31" t="s">
        <v>93</v>
      </c>
      <c r="F34" s="30" t="s">
        <v>84</v>
      </c>
      <c r="G34" s="30" t="s">
        <v>329</v>
      </c>
      <c r="H34" s="30" t="s">
        <v>82</v>
      </c>
      <c r="I34" s="32" t="s">
        <v>91</v>
      </c>
      <c r="J34" s="33" t="s">
        <v>84</v>
      </c>
      <c r="K34" s="33" t="s">
        <v>84</v>
      </c>
      <c r="L34" s="46" t="s">
        <v>258</v>
      </c>
      <c r="M34" s="31" t="s">
        <v>363</v>
      </c>
      <c r="N34" s="30">
        <v>4</v>
      </c>
      <c r="O34" s="34">
        <v>5</v>
      </c>
      <c r="P34" s="34">
        <v>3</v>
      </c>
      <c r="Q34" s="34">
        <v>1</v>
      </c>
      <c r="R34" s="34">
        <v>5</v>
      </c>
      <c r="S34" s="34">
        <f t="shared" si="4"/>
        <v>3.5</v>
      </c>
      <c r="T34" s="34">
        <v>4</v>
      </c>
      <c r="U34" s="34">
        <v>5</v>
      </c>
      <c r="V34" s="34">
        <f t="shared" si="5"/>
        <v>4.5999999999999996</v>
      </c>
      <c r="W34" s="35">
        <f t="shared" si="6"/>
        <v>16.099999999999998</v>
      </c>
      <c r="X34" s="39" t="str">
        <f t="shared" si="0"/>
        <v>A</v>
      </c>
      <c r="Y34" s="36" t="s">
        <v>282</v>
      </c>
      <c r="Z34" s="37" t="s">
        <v>123</v>
      </c>
      <c r="AA34" s="34">
        <v>9</v>
      </c>
      <c r="AB34" s="34">
        <v>0</v>
      </c>
      <c r="AC34" s="34">
        <f t="shared" si="1"/>
        <v>9</v>
      </c>
      <c r="AD34" s="38">
        <f t="shared" si="2"/>
        <v>7.0999999999999979</v>
      </c>
      <c r="AE34" s="39" t="str">
        <f t="shared" si="3"/>
        <v>M</v>
      </c>
      <c r="AF34" s="40" t="s">
        <v>123</v>
      </c>
      <c r="AG34" s="40" t="s">
        <v>123</v>
      </c>
      <c r="AH34" s="40" t="s">
        <v>123</v>
      </c>
      <c r="AI34" s="40" t="s">
        <v>123</v>
      </c>
      <c r="AJ34" s="40" t="s">
        <v>123</v>
      </c>
      <c r="AK34" s="40" t="s">
        <v>123</v>
      </c>
      <c r="AL34" s="40" t="s">
        <v>123</v>
      </c>
      <c r="AM34" s="40" t="s">
        <v>123</v>
      </c>
      <c r="AN34" s="40" t="s">
        <v>123</v>
      </c>
      <c r="AO34" s="40" t="s">
        <v>123</v>
      </c>
      <c r="AP34" s="40" t="s">
        <v>123</v>
      </c>
      <c r="AQ34" s="40" t="s">
        <v>123</v>
      </c>
      <c r="AR34" s="40" t="s">
        <v>123</v>
      </c>
      <c r="AS34" s="40"/>
      <c r="AT34" s="40"/>
      <c r="AU34" s="40"/>
    </row>
    <row r="35" spans="1:47" ht="279" customHeight="1" x14ac:dyDescent="0.3">
      <c r="A35" s="28">
        <v>32</v>
      </c>
      <c r="B35" s="29" t="s">
        <v>27</v>
      </c>
      <c r="C35" s="30" t="s">
        <v>29</v>
      </c>
      <c r="D35" s="31" t="s">
        <v>190</v>
      </c>
      <c r="E35" s="31" t="s">
        <v>93</v>
      </c>
      <c r="F35" s="30" t="s">
        <v>84</v>
      </c>
      <c r="G35" s="30" t="s">
        <v>329</v>
      </c>
      <c r="H35" s="30" t="s">
        <v>82</v>
      </c>
      <c r="I35" s="32" t="s">
        <v>91</v>
      </c>
      <c r="J35" s="33" t="s">
        <v>84</v>
      </c>
      <c r="K35" s="33" t="s">
        <v>84</v>
      </c>
      <c r="L35" s="46" t="s">
        <v>258</v>
      </c>
      <c r="M35" s="31" t="s">
        <v>363</v>
      </c>
      <c r="N35" s="30">
        <v>3</v>
      </c>
      <c r="O35" s="34">
        <v>5</v>
      </c>
      <c r="P35" s="34">
        <v>3</v>
      </c>
      <c r="Q35" s="34">
        <v>1</v>
      </c>
      <c r="R35" s="34">
        <v>5</v>
      </c>
      <c r="S35" s="34">
        <f t="shared" si="4"/>
        <v>3.1000000000000005</v>
      </c>
      <c r="T35" s="34">
        <v>4</v>
      </c>
      <c r="U35" s="34">
        <v>5</v>
      </c>
      <c r="V35" s="34">
        <f t="shared" si="5"/>
        <v>4.5999999999999996</v>
      </c>
      <c r="W35" s="35">
        <f t="shared" si="6"/>
        <v>14.260000000000002</v>
      </c>
      <c r="X35" s="39" t="str">
        <f t="shared" si="0"/>
        <v>M</v>
      </c>
      <c r="Y35" s="36" t="s">
        <v>282</v>
      </c>
      <c r="Z35" s="37" t="s">
        <v>123</v>
      </c>
      <c r="AA35" s="34">
        <v>10</v>
      </c>
      <c r="AB35" s="34">
        <v>0</v>
      </c>
      <c r="AC35" s="34">
        <f t="shared" si="1"/>
        <v>10</v>
      </c>
      <c r="AD35" s="38">
        <f t="shared" si="2"/>
        <v>4.2600000000000016</v>
      </c>
      <c r="AE35" s="39" t="str">
        <f t="shared" si="3"/>
        <v>B</v>
      </c>
      <c r="AF35" s="40" t="s">
        <v>123</v>
      </c>
      <c r="AG35" s="40" t="s">
        <v>123</v>
      </c>
      <c r="AH35" s="40" t="s">
        <v>123</v>
      </c>
      <c r="AI35" s="40" t="s">
        <v>123</v>
      </c>
      <c r="AJ35" s="40" t="s">
        <v>123</v>
      </c>
      <c r="AK35" s="40" t="s">
        <v>123</v>
      </c>
      <c r="AL35" s="40" t="s">
        <v>123</v>
      </c>
      <c r="AM35" s="40" t="s">
        <v>123</v>
      </c>
      <c r="AN35" s="40" t="s">
        <v>123</v>
      </c>
      <c r="AO35" s="40" t="s">
        <v>123</v>
      </c>
      <c r="AP35" s="40" t="s">
        <v>123</v>
      </c>
      <c r="AQ35" s="40" t="s">
        <v>123</v>
      </c>
      <c r="AR35" s="40" t="s">
        <v>123</v>
      </c>
      <c r="AS35" s="40"/>
      <c r="AT35" s="40"/>
      <c r="AU35" s="40"/>
    </row>
    <row r="36" spans="1:47" ht="297" customHeight="1" x14ac:dyDescent="0.3">
      <c r="A36" s="28">
        <v>33</v>
      </c>
      <c r="B36" s="29" t="s">
        <v>27</v>
      </c>
      <c r="C36" s="30" t="s">
        <v>13</v>
      </c>
      <c r="D36" s="31" t="s">
        <v>191</v>
      </c>
      <c r="E36" s="31" t="s">
        <v>93</v>
      </c>
      <c r="F36" s="30" t="s">
        <v>84</v>
      </c>
      <c r="G36" s="30" t="s">
        <v>329</v>
      </c>
      <c r="H36" s="30" t="s">
        <v>82</v>
      </c>
      <c r="I36" s="32" t="s">
        <v>91</v>
      </c>
      <c r="J36" s="33" t="s">
        <v>84</v>
      </c>
      <c r="K36" s="33" t="s">
        <v>84</v>
      </c>
      <c r="L36" s="46" t="s">
        <v>258</v>
      </c>
      <c r="M36" s="31" t="s">
        <v>364</v>
      </c>
      <c r="N36" s="30">
        <v>4</v>
      </c>
      <c r="O36" s="34">
        <v>3</v>
      </c>
      <c r="P36" s="34">
        <v>3</v>
      </c>
      <c r="Q36" s="34">
        <v>1</v>
      </c>
      <c r="R36" s="34">
        <v>5</v>
      </c>
      <c r="S36" s="34">
        <f t="shared" si="4"/>
        <v>3.2</v>
      </c>
      <c r="T36" s="34">
        <v>4</v>
      </c>
      <c r="U36" s="34">
        <v>5</v>
      </c>
      <c r="V36" s="34">
        <f t="shared" si="5"/>
        <v>4.5999999999999996</v>
      </c>
      <c r="W36" s="35">
        <f t="shared" si="6"/>
        <v>14.719999999999999</v>
      </c>
      <c r="X36" s="39" t="str">
        <f t="shared" si="0"/>
        <v>M</v>
      </c>
      <c r="Y36" s="36" t="s">
        <v>282</v>
      </c>
      <c r="Z36" s="37" t="s">
        <v>123</v>
      </c>
      <c r="AA36" s="34">
        <v>9</v>
      </c>
      <c r="AB36" s="34">
        <v>0</v>
      </c>
      <c r="AC36" s="34">
        <f t="shared" si="1"/>
        <v>9</v>
      </c>
      <c r="AD36" s="38">
        <f t="shared" si="2"/>
        <v>5.7199999999999989</v>
      </c>
      <c r="AE36" s="39" t="str">
        <f t="shared" si="3"/>
        <v>M</v>
      </c>
      <c r="AF36" s="40" t="s">
        <v>123</v>
      </c>
      <c r="AG36" s="40" t="s">
        <v>123</v>
      </c>
      <c r="AH36" s="40" t="s">
        <v>123</v>
      </c>
      <c r="AI36" s="40" t="s">
        <v>123</v>
      </c>
      <c r="AJ36" s="40" t="s">
        <v>123</v>
      </c>
      <c r="AK36" s="40" t="s">
        <v>123</v>
      </c>
      <c r="AL36" s="40" t="s">
        <v>123</v>
      </c>
      <c r="AM36" s="40" t="s">
        <v>123</v>
      </c>
      <c r="AN36" s="40" t="s">
        <v>123</v>
      </c>
      <c r="AO36" s="40" t="s">
        <v>123</v>
      </c>
      <c r="AP36" s="40" t="s">
        <v>123</v>
      </c>
      <c r="AQ36" s="40" t="s">
        <v>123</v>
      </c>
      <c r="AR36" s="40" t="s">
        <v>123</v>
      </c>
      <c r="AS36" s="40" t="s">
        <v>405</v>
      </c>
      <c r="AT36" s="40" t="s">
        <v>120</v>
      </c>
      <c r="AU36" s="40" t="s">
        <v>396</v>
      </c>
    </row>
    <row r="37" spans="1:47" ht="222.45" customHeight="1" x14ac:dyDescent="0.3">
      <c r="A37" s="28">
        <v>34</v>
      </c>
      <c r="B37" s="29" t="s">
        <v>27</v>
      </c>
      <c r="C37" s="30" t="s">
        <v>43</v>
      </c>
      <c r="D37" s="31" t="s">
        <v>192</v>
      </c>
      <c r="E37" s="31" t="s">
        <v>93</v>
      </c>
      <c r="F37" s="30" t="s">
        <v>84</v>
      </c>
      <c r="G37" s="30" t="s">
        <v>329</v>
      </c>
      <c r="H37" s="30" t="s">
        <v>82</v>
      </c>
      <c r="I37" s="32" t="s">
        <v>91</v>
      </c>
      <c r="J37" s="33" t="s">
        <v>84</v>
      </c>
      <c r="K37" s="33" t="s">
        <v>84</v>
      </c>
      <c r="L37" s="46" t="s">
        <v>258</v>
      </c>
      <c r="M37" s="36" t="s">
        <v>365</v>
      </c>
      <c r="N37" s="30">
        <v>1</v>
      </c>
      <c r="O37" s="34">
        <v>5</v>
      </c>
      <c r="P37" s="34">
        <v>3</v>
      </c>
      <c r="Q37" s="34">
        <v>1</v>
      </c>
      <c r="R37" s="34">
        <v>5</v>
      </c>
      <c r="S37" s="34">
        <f t="shared" si="4"/>
        <v>2.2999999999999998</v>
      </c>
      <c r="T37" s="34">
        <v>4</v>
      </c>
      <c r="U37" s="34">
        <v>5</v>
      </c>
      <c r="V37" s="34">
        <f t="shared" si="5"/>
        <v>4.5999999999999996</v>
      </c>
      <c r="W37" s="35">
        <f t="shared" si="6"/>
        <v>10.579999999999998</v>
      </c>
      <c r="X37" s="39" t="str">
        <f t="shared" si="0"/>
        <v>M</v>
      </c>
      <c r="Y37" s="36" t="s">
        <v>283</v>
      </c>
      <c r="Z37" s="37" t="s">
        <v>123</v>
      </c>
      <c r="AA37" s="34">
        <v>9</v>
      </c>
      <c r="AB37" s="34">
        <v>0</v>
      </c>
      <c r="AC37" s="34">
        <f t="shared" si="1"/>
        <v>9</v>
      </c>
      <c r="AD37" s="38">
        <f t="shared" si="2"/>
        <v>1.5799999999999983</v>
      </c>
      <c r="AE37" s="39" t="str">
        <f t="shared" si="3"/>
        <v>R</v>
      </c>
      <c r="AF37" s="40" t="s">
        <v>123</v>
      </c>
      <c r="AG37" s="40" t="s">
        <v>123</v>
      </c>
      <c r="AH37" s="40" t="s">
        <v>123</v>
      </c>
      <c r="AI37" s="40" t="s">
        <v>123</v>
      </c>
      <c r="AJ37" s="40" t="s">
        <v>123</v>
      </c>
      <c r="AK37" s="40" t="s">
        <v>123</v>
      </c>
      <c r="AL37" s="40" t="s">
        <v>123</v>
      </c>
      <c r="AM37" s="40" t="s">
        <v>123</v>
      </c>
      <c r="AN37" s="40" t="s">
        <v>123</v>
      </c>
      <c r="AO37" s="40" t="s">
        <v>123</v>
      </c>
      <c r="AP37" s="40" t="s">
        <v>123</v>
      </c>
      <c r="AQ37" s="40" t="s">
        <v>123</v>
      </c>
      <c r="AR37" s="40" t="s">
        <v>123</v>
      </c>
      <c r="AS37" s="40" t="s">
        <v>325</v>
      </c>
      <c r="AT37" s="40" t="s">
        <v>120</v>
      </c>
      <c r="AU37" s="40" t="s">
        <v>396</v>
      </c>
    </row>
    <row r="38" spans="1:47" ht="220.2" customHeight="1" x14ac:dyDescent="0.3">
      <c r="A38" s="28">
        <v>35</v>
      </c>
      <c r="B38" s="29" t="s">
        <v>27</v>
      </c>
      <c r="C38" s="30" t="s">
        <v>251</v>
      </c>
      <c r="D38" s="31" t="s">
        <v>193</v>
      </c>
      <c r="E38" s="31" t="s">
        <v>93</v>
      </c>
      <c r="F38" s="30" t="s">
        <v>84</v>
      </c>
      <c r="G38" s="30" t="s">
        <v>329</v>
      </c>
      <c r="H38" s="30" t="s">
        <v>82</v>
      </c>
      <c r="I38" s="32" t="s">
        <v>91</v>
      </c>
      <c r="J38" s="33" t="s">
        <v>84</v>
      </c>
      <c r="K38" s="33" t="s">
        <v>84</v>
      </c>
      <c r="L38" s="46" t="s">
        <v>258</v>
      </c>
      <c r="M38" s="31" t="s">
        <v>366</v>
      </c>
      <c r="N38" s="30">
        <v>1</v>
      </c>
      <c r="O38" s="34">
        <v>3</v>
      </c>
      <c r="P38" s="34">
        <v>3</v>
      </c>
      <c r="Q38" s="34">
        <v>1</v>
      </c>
      <c r="R38" s="34">
        <v>5</v>
      </c>
      <c r="S38" s="34">
        <f t="shared" si="4"/>
        <v>1.9999999999999998</v>
      </c>
      <c r="T38" s="34">
        <v>4</v>
      </c>
      <c r="U38" s="34">
        <v>5</v>
      </c>
      <c r="V38" s="34">
        <f t="shared" si="5"/>
        <v>4.5999999999999996</v>
      </c>
      <c r="W38" s="35">
        <f t="shared" si="6"/>
        <v>9.1999999999999975</v>
      </c>
      <c r="X38" s="39" t="str">
        <f t="shared" si="0"/>
        <v>M</v>
      </c>
      <c r="Y38" s="36" t="s">
        <v>284</v>
      </c>
      <c r="Z38" s="37" t="s">
        <v>123</v>
      </c>
      <c r="AA38" s="34">
        <v>9</v>
      </c>
      <c r="AB38" s="34">
        <v>0</v>
      </c>
      <c r="AC38" s="34">
        <f t="shared" si="1"/>
        <v>9</v>
      </c>
      <c r="AD38" s="38">
        <f t="shared" si="2"/>
        <v>0.19999999999999751</v>
      </c>
      <c r="AE38" s="39" t="str">
        <f t="shared" si="3"/>
        <v>R</v>
      </c>
      <c r="AF38" s="40" t="s">
        <v>123</v>
      </c>
      <c r="AG38" s="40" t="s">
        <v>123</v>
      </c>
      <c r="AH38" s="40" t="s">
        <v>123</v>
      </c>
      <c r="AI38" s="40" t="s">
        <v>123</v>
      </c>
      <c r="AJ38" s="40" t="s">
        <v>123</v>
      </c>
      <c r="AK38" s="40" t="s">
        <v>123</v>
      </c>
      <c r="AL38" s="40" t="s">
        <v>123</v>
      </c>
      <c r="AM38" s="40" t="s">
        <v>123</v>
      </c>
      <c r="AN38" s="40" t="s">
        <v>123</v>
      </c>
      <c r="AO38" s="40" t="s">
        <v>123</v>
      </c>
      <c r="AP38" s="40" t="s">
        <v>123</v>
      </c>
      <c r="AQ38" s="40" t="s">
        <v>123</v>
      </c>
      <c r="AR38" s="40" t="s">
        <v>123</v>
      </c>
      <c r="AS38" s="40" t="s">
        <v>406</v>
      </c>
      <c r="AT38" s="40" t="s">
        <v>120</v>
      </c>
      <c r="AU38" s="40" t="s">
        <v>396</v>
      </c>
    </row>
    <row r="39" spans="1:47" ht="229.2" customHeight="1" x14ac:dyDescent="0.3">
      <c r="A39" s="28">
        <v>36</v>
      </c>
      <c r="B39" s="29" t="s">
        <v>27</v>
      </c>
      <c r="C39" s="30" t="s">
        <v>40</v>
      </c>
      <c r="D39" s="31" t="s">
        <v>193</v>
      </c>
      <c r="E39" s="31" t="s">
        <v>93</v>
      </c>
      <c r="F39" s="30" t="s">
        <v>84</v>
      </c>
      <c r="G39" s="30" t="s">
        <v>329</v>
      </c>
      <c r="H39" s="30" t="s">
        <v>82</v>
      </c>
      <c r="I39" s="32" t="s">
        <v>91</v>
      </c>
      <c r="J39" s="33" t="s">
        <v>84</v>
      </c>
      <c r="K39" s="33" t="s">
        <v>84</v>
      </c>
      <c r="L39" s="46" t="s">
        <v>258</v>
      </c>
      <c r="M39" s="31" t="s">
        <v>367</v>
      </c>
      <c r="N39" s="30">
        <v>1</v>
      </c>
      <c r="O39" s="34">
        <v>3</v>
      </c>
      <c r="P39" s="34">
        <v>3</v>
      </c>
      <c r="Q39" s="34">
        <v>1</v>
      </c>
      <c r="R39" s="34">
        <v>5</v>
      </c>
      <c r="S39" s="34">
        <f t="shared" si="4"/>
        <v>1.9999999999999998</v>
      </c>
      <c r="T39" s="34">
        <v>4</v>
      </c>
      <c r="U39" s="34">
        <v>5</v>
      </c>
      <c r="V39" s="34">
        <f t="shared" si="5"/>
        <v>4.5999999999999996</v>
      </c>
      <c r="W39" s="35">
        <f t="shared" si="6"/>
        <v>9.1999999999999975</v>
      </c>
      <c r="X39" s="39" t="str">
        <f t="shared" si="0"/>
        <v>M</v>
      </c>
      <c r="Y39" s="36" t="s">
        <v>280</v>
      </c>
      <c r="Z39" s="37" t="s">
        <v>123</v>
      </c>
      <c r="AA39" s="34">
        <v>9</v>
      </c>
      <c r="AB39" s="34">
        <v>0</v>
      </c>
      <c r="AC39" s="34">
        <f t="shared" si="1"/>
        <v>9</v>
      </c>
      <c r="AD39" s="38">
        <f t="shared" si="2"/>
        <v>0.19999999999999751</v>
      </c>
      <c r="AE39" s="39" t="str">
        <f t="shared" si="3"/>
        <v>R</v>
      </c>
      <c r="AF39" s="40" t="s">
        <v>123</v>
      </c>
      <c r="AG39" s="40" t="s">
        <v>123</v>
      </c>
      <c r="AH39" s="40" t="s">
        <v>123</v>
      </c>
      <c r="AI39" s="40" t="s">
        <v>123</v>
      </c>
      <c r="AJ39" s="40" t="s">
        <v>123</v>
      </c>
      <c r="AK39" s="40" t="s">
        <v>123</v>
      </c>
      <c r="AL39" s="40" t="s">
        <v>123</v>
      </c>
      <c r="AM39" s="40" t="s">
        <v>123</v>
      </c>
      <c r="AN39" s="40" t="s">
        <v>123</v>
      </c>
      <c r="AO39" s="40" t="s">
        <v>123</v>
      </c>
      <c r="AP39" s="40" t="s">
        <v>123</v>
      </c>
      <c r="AQ39" s="40" t="s">
        <v>123</v>
      </c>
      <c r="AR39" s="40" t="s">
        <v>123</v>
      </c>
      <c r="AS39" s="40" t="s">
        <v>407</v>
      </c>
      <c r="AT39" s="40" t="s">
        <v>120</v>
      </c>
      <c r="AU39" s="40" t="s">
        <v>396</v>
      </c>
    </row>
    <row r="40" spans="1:47" ht="226.8" customHeight="1" x14ac:dyDescent="0.3">
      <c r="A40" s="28">
        <v>37</v>
      </c>
      <c r="B40" s="29" t="s">
        <v>27</v>
      </c>
      <c r="C40" s="30" t="s">
        <v>15</v>
      </c>
      <c r="D40" s="31" t="s">
        <v>194</v>
      </c>
      <c r="E40" s="31" t="s">
        <v>93</v>
      </c>
      <c r="F40" s="30" t="s">
        <v>84</v>
      </c>
      <c r="G40" s="30" t="s">
        <v>329</v>
      </c>
      <c r="H40" s="30" t="s">
        <v>82</v>
      </c>
      <c r="I40" s="32" t="s">
        <v>91</v>
      </c>
      <c r="J40" s="33" t="s">
        <v>84</v>
      </c>
      <c r="K40" s="33" t="s">
        <v>84</v>
      </c>
      <c r="L40" s="46" t="s">
        <v>258</v>
      </c>
      <c r="M40" s="36" t="s">
        <v>368</v>
      </c>
      <c r="N40" s="43">
        <v>4</v>
      </c>
      <c r="O40" s="34">
        <v>3</v>
      </c>
      <c r="P40" s="34">
        <v>3</v>
      </c>
      <c r="Q40" s="34">
        <v>1</v>
      </c>
      <c r="R40" s="34">
        <v>5</v>
      </c>
      <c r="S40" s="34">
        <f t="shared" si="4"/>
        <v>3.2</v>
      </c>
      <c r="T40" s="34">
        <v>4</v>
      </c>
      <c r="U40" s="34">
        <v>5</v>
      </c>
      <c r="V40" s="34">
        <f t="shared" si="5"/>
        <v>4.5999999999999996</v>
      </c>
      <c r="W40" s="35">
        <f t="shared" si="6"/>
        <v>14.719999999999999</v>
      </c>
      <c r="X40" s="39" t="str">
        <f t="shared" si="0"/>
        <v>M</v>
      </c>
      <c r="Y40" s="36" t="s">
        <v>285</v>
      </c>
      <c r="Z40" s="37" t="s">
        <v>123</v>
      </c>
      <c r="AA40" s="34">
        <v>10</v>
      </c>
      <c r="AB40" s="34">
        <v>0</v>
      </c>
      <c r="AC40" s="34">
        <f t="shared" si="1"/>
        <v>10</v>
      </c>
      <c r="AD40" s="38">
        <f t="shared" si="2"/>
        <v>4.7199999999999989</v>
      </c>
      <c r="AE40" s="39" t="str">
        <f t="shared" si="3"/>
        <v>B</v>
      </c>
      <c r="AF40" s="40" t="s">
        <v>123</v>
      </c>
      <c r="AG40" s="40" t="s">
        <v>123</v>
      </c>
      <c r="AH40" s="40" t="s">
        <v>123</v>
      </c>
      <c r="AI40" s="40" t="s">
        <v>123</v>
      </c>
      <c r="AJ40" s="40" t="s">
        <v>123</v>
      </c>
      <c r="AK40" s="40" t="s">
        <v>123</v>
      </c>
      <c r="AL40" s="40" t="s">
        <v>123</v>
      </c>
      <c r="AM40" s="40" t="s">
        <v>123</v>
      </c>
      <c r="AN40" s="40" t="s">
        <v>123</v>
      </c>
      <c r="AO40" s="40" t="s">
        <v>123</v>
      </c>
      <c r="AP40" s="40" t="s">
        <v>123</v>
      </c>
      <c r="AQ40" s="40" t="s">
        <v>123</v>
      </c>
      <c r="AR40" s="40" t="s">
        <v>123</v>
      </c>
      <c r="AS40" s="40"/>
      <c r="AT40" s="40"/>
      <c r="AU40" s="40"/>
    </row>
    <row r="41" spans="1:47" ht="225.45" customHeight="1" x14ac:dyDescent="0.3">
      <c r="A41" s="28">
        <v>38</v>
      </c>
      <c r="B41" s="29" t="s">
        <v>27</v>
      </c>
      <c r="C41" s="30" t="s">
        <v>16</v>
      </c>
      <c r="D41" s="31" t="s">
        <v>195</v>
      </c>
      <c r="E41" s="31" t="s">
        <v>93</v>
      </c>
      <c r="F41" s="30" t="s">
        <v>84</v>
      </c>
      <c r="G41" s="30" t="s">
        <v>329</v>
      </c>
      <c r="H41" s="30" t="s">
        <v>82</v>
      </c>
      <c r="I41" s="32" t="s">
        <v>91</v>
      </c>
      <c r="J41" s="33" t="s">
        <v>84</v>
      </c>
      <c r="K41" s="33" t="s">
        <v>84</v>
      </c>
      <c r="L41" s="46" t="s">
        <v>258</v>
      </c>
      <c r="M41" s="36" t="s">
        <v>369</v>
      </c>
      <c r="N41" s="43">
        <v>4</v>
      </c>
      <c r="O41" s="34">
        <v>3</v>
      </c>
      <c r="P41" s="34">
        <v>3</v>
      </c>
      <c r="Q41" s="34">
        <v>1</v>
      </c>
      <c r="R41" s="34">
        <v>5</v>
      </c>
      <c r="S41" s="34">
        <f t="shared" si="4"/>
        <v>3.2</v>
      </c>
      <c r="T41" s="34">
        <v>4</v>
      </c>
      <c r="U41" s="34">
        <v>5</v>
      </c>
      <c r="V41" s="34">
        <f t="shared" si="5"/>
        <v>4.5999999999999996</v>
      </c>
      <c r="W41" s="35">
        <f t="shared" si="6"/>
        <v>14.719999999999999</v>
      </c>
      <c r="X41" s="39" t="str">
        <f t="shared" si="0"/>
        <v>M</v>
      </c>
      <c r="Y41" s="36" t="s">
        <v>285</v>
      </c>
      <c r="Z41" s="37" t="s">
        <v>123</v>
      </c>
      <c r="AA41" s="34">
        <v>10</v>
      </c>
      <c r="AB41" s="34">
        <v>0</v>
      </c>
      <c r="AC41" s="34">
        <f t="shared" si="1"/>
        <v>10</v>
      </c>
      <c r="AD41" s="38">
        <f t="shared" si="2"/>
        <v>4.7199999999999989</v>
      </c>
      <c r="AE41" s="39" t="str">
        <f t="shared" si="3"/>
        <v>B</v>
      </c>
      <c r="AF41" s="40" t="s">
        <v>123</v>
      </c>
      <c r="AG41" s="40" t="s">
        <v>123</v>
      </c>
      <c r="AH41" s="40" t="s">
        <v>123</v>
      </c>
      <c r="AI41" s="40" t="s">
        <v>123</v>
      </c>
      <c r="AJ41" s="40" t="s">
        <v>123</v>
      </c>
      <c r="AK41" s="40" t="s">
        <v>123</v>
      </c>
      <c r="AL41" s="40" t="s">
        <v>123</v>
      </c>
      <c r="AM41" s="40" t="s">
        <v>123</v>
      </c>
      <c r="AN41" s="40" t="s">
        <v>123</v>
      </c>
      <c r="AO41" s="40" t="s">
        <v>123</v>
      </c>
      <c r="AP41" s="40" t="s">
        <v>123</v>
      </c>
      <c r="AQ41" s="40" t="s">
        <v>123</v>
      </c>
      <c r="AR41" s="40" t="s">
        <v>123</v>
      </c>
      <c r="AS41" s="40"/>
      <c r="AT41" s="40"/>
      <c r="AU41" s="40"/>
    </row>
    <row r="42" spans="1:47" ht="237" customHeight="1" x14ac:dyDescent="0.3">
      <c r="A42" s="28">
        <v>39</v>
      </c>
      <c r="B42" s="29" t="s">
        <v>27</v>
      </c>
      <c r="C42" s="30" t="s">
        <v>14</v>
      </c>
      <c r="D42" s="31" t="s">
        <v>195</v>
      </c>
      <c r="E42" s="31" t="s">
        <v>93</v>
      </c>
      <c r="F42" s="30" t="s">
        <v>84</v>
      </c>
      <c r="G42" s="30" t="s">
        <v>329</v>
      </c>
      <c r="H42" s="30" t="s">
        <v>82</v>
      </c>
      <c r="I42" s="32" t="s">
        <v>91</v>
      </c>
      <c r="J42" s="33" t="s">
        <v>84</v>
      </c>
      <c r="K42" s="33" t="s">
        <v>84</v>
      </c>
      <c r="L42" s="46" t="s">
        <v>258</v>
      </c>
      <c r="M42" s="36" t="s">
        <v>370</v>
      </c>
      <c r="N42" s="43">
        <v>4</v>
      </c>
      <c r="O42" s="34">
        <v>3</v>
      </c>
      <c r="P42" s="34">
        <v>3</v>
      </c>
      <c r="Q42" s="34">
        <v>1</v>
      </c>
      <c r="R42" s="34">
        <v>5</v>
      </c>
      <c r="S42" s="34">
        <f t="shared" si="4"/>
        <v>3.2</v>
      </c>
      <c r="T42" s="34">
        <v>4</v>
      </c>
      <c r="U42" s="34">
        <v>5</v>
      </c>
      <c r="V42" s="34">
        <f t="shared" si="5"/>
        <v>4.5999999999999996</v>
      </c>
      <c r="W42" s="35">
        <f t="shared" si="6"/>
        <v>14.719999999999999</v>
      </c>
      <c r="X42" s="39" t="str">
        <f t="shared" si="0"/>
        <v>M</v>
      </c>
      <c r="Y42" s="36" t="s">
        <v>286</v>
      </c>
      <c r="Z42" s="37" t="s">
        <v>123</v>
      </c>
      <c r="AA42" s="34">
        <v>10</v>
      </c>
      <c r="AB42" s="34">
        <v>0</v>
      </c>
      <c r="AC42" s="34">
        <f t="shared" si="1"/>
        <v>10</v>
      </c>
      <c r="AD42" s="38">
        <f t="shared" si="2"/>
        <v>4.7199999999999989</v>
      </c>
      <c r="AE42" s="39" t="str">
        <f t="shared" si="3"/>
        <v>B</v>
      </c>
      <c r="AF42" s="40" t="s">
        <v>123</v>
      </c>
      <c r="AG42" s="40" t="s">
        <v>123</v>
      </c>
      <c r="AH42" s="40" t="s">
        <v>123</v>
      </c>
      <c r="AI42" s="40" t="s">
        <v>123</v>
      </c>
      <c r="AJ42" s="40" t="s">
        <v>123</v>
      </c>
      <c r="AK42" s="40" t="s">
        <v>123</v>
      </c>
      <c r="AL42" s="40" t="s">
        <v>123</v>
      </c>
      <c r="AM42" s="40" t="s">
        <v>123</v>
      </c>
      <c r="AN42" s="40" t="s">
        <v>123</v>
      </c>
      <c r="AO42" s="40" t="s">
        <v>123</v>
      </c>
      <c r="AP42" s="40" t="s">
        <v>123</v>
      </c>
      <c r="AQ42" s="40" t="s">
        <v>123</v>
      </c>
      <c r="AR42" s="40" t="s">
        <v>123</v>
      </c>
      <c r="AS42" s="40"/>
      <c r="AT42" s="40"/>
      <c r="AU42" s="40"/>
    </row>
    <row r="43" spans="1:47" ht="216.45" customHeight="1" x14ac:dyDescent="0.3">
      <c r="A43" s="28">
        <v>40</v>
      </c>
      <c r="B43" s="29" t="s">
        <v>36</v>
      </c>
      <c r="C43" s="30" t="s">
        <v>9</v>
      </c>
      <c r="D43" s="31" t="s">
        <v>196</v>
      </c>
      <c r="E43" s="31" t="s">
        <v>93</v>
      </c>
      <c r="F43" s="30" t="s">
        <v>84</v>
      </c>
      <c r="G43" s="30" t="s">
        <v>329</v>
      </c>
      <c r="H43" s="30" t="s">
        <v>82</v>
      </c>
      <c r="I43" s="32" t="s">
        <v>91</v>
      </c>
      <c r="J43" s="33" t="s">
        <v>84</v>
      </c>
      <c r="K43" s="33" t="s">
        <v>84</v>
      </c>
      <c r="L43" s="46" t="s">
        <v>399</v>
      </c>
      <c r="M43" s="31" t="s">
        <v>371</v>
      </c>
      <c r="N43" s="32">
        <v>4</v>
      </c>
      <c r="O43" s="34">
        <v>3</v>
      </c>
      <c r="P43" s="34">
        <v>3</v>
      </c>
      <c r="Q43" s="34">
        <v>1</v>
      </c>
      <c r="R43" s="34">
        <v>5</v>
      </c>
      <c r="S43" s="34">
        <f t="shared" si="4"/>
        <v>3.2</v>
      </c>
      <c r="T43" s="34">
        <v>4</v>
      </c>
      <c r="U43" s="34">
        <v>5</v>
      </c>
      <c r="V43" s="34">
        <f t="shared" si="5"/>
        <v>4.5999999999999996</v>
      </c>
      <c r="W43" s="35">
        <f t="shared" si="6"/>
        <v>14.719999999999999</v>
      </c>
      <c r="X43" s="39" t="str">
        <f t="shared" si="0"/>
        <v>M</v>
      </c>
      <c r="Y43" s="36" t="s">
        <v>287</v>
      </c>
      <c r="Z43" s="37" t="s">
        <v>123</v>
      </c>
      <c r="AA43" s="34">
        <v>8</v>
      </c>
      <c r="AB43" s="34">
        <v>0</v>
      </c>
      <c r="AC43" s="34">
        <f t="shared" si="1"/>
        <v>8</v>
      </c>
      <c r="AD43" s="38">
        <f t="shared" si="2"/>
        <v>6.7199999999999989</v>
      </c>
      <c r="AE43" s="39" t="str">
        <f t="shared" si="3"/>
        <v>M</v>
      </c>
      <c r="AF43" s="40" t="s">
        <v>123</v>
      </c>
      <c r="AG43" s="40" t="s">
        <v>123</v>
      </c>
      <c r="AH43" s="40" t="s">
        <v>123</v>
      </c>
      <c r="AI43" s="40" t="s">
        <v>123</v>
      </c>
      <c r="AJ43" s="40" t="s">
        <v>197</v>
      </c>
      <c r="AK43" s="40" t="s">
        <v>198</v>
      </c>
      <c r="AL43" s="40" t="s">
        <v>136</v>
      </c>
      <c r="AM43" s="40" t="s">
        <v>199</v>
      </c>
      <c r="AN43" s="40" t="s">
        <v>390</v>
      </c>
      <c r="AO43" s="40" t="s">
        <v>170</v>
      </c>
      <c r="AP43" s="40" t="s">
        <v>393</v>
      </c>
      <c r="AQ43" s="40" t="s">
        <v>392</v>
      </c>
      <c r="AR43" s="40" t="s">
        <v>123</v>
      </c>
      <c r="AS43" s="40" t="s">
        <v>408</v>
      </c>
      <c r="AT43" s="40" t="s">
        <v>120</v>
      </c>
      <c r="AU43" s="40" t="s">
        <v>395</v>
      </c>
    </row>
    <row r="44" spans="1:47" ht="199.2" customHeight="1" x14ac:dyDescent="0.3">
      <c r="A44" s="28">
        <v>41</v>
      </c>
      <c r="B44" s="29" t="s">
        <v>36</v>
      </c>
      <c r="C44" s="30" t="s">
        <v>38</v>
      </c>
      <c r="D44" s="31" t="s">
        <v>177</v>
      </c>
      <c r="E44" s="31" t="s">
        <v>157</v>
      </c>
      <c r="F44" s="30" t="s">
        <v>92</v>
      </c>
      <c r="G44" s="30" t="s">
        <v>329</v>
      </c>
      <c r="H44" s="30" t="s">
        <v>82</v>
      </c>
      <c r="I44" s="32" t="s">
        <v>91</v>
      </c>
      <c r="J44" s="33" t="s">
        <v>84</v>
      </c>
      <c r="K44" s="33" t="s">
        <v>84</v>
      </c>
      <c r="L44" s="46" t="s">
        <v>399</v>
      </c>
      <c r="M44" s="31" t="s">
        <v>372</v>
      </c>
      <c r="N44" s="32">
        <v>2</v>
      </c>
      <c r="O44" s="34">
        <v>3</v>
      </c>
      <c r="P44" s="34">
        <v>3</v>
      </c>
      <c r="Q44" s="34">
        <v>1</v>
      </c>
      <c r="R44" s="34">
        <v>5</v>
      </c>
      <c r="S44" s="34">
        <f t="shared" si="4"/>
        <v>2.4000000000000004</v>
      </c>
      <c r="T44" s="34">
        <v>3</v>
      </c>
      <c r="U44" s="34">
        <v>5</v>
      </c>
      <c r="V44" s="34">
        <f t="shared" si="5"/>
        <v>4.2</v>
      </c>
      <c r="W44" s="35">
        <f t="shared" si="6"/>
        <v>10.080000000000002</v>
      </c>
      <c r="X44" s="39" t="str">
        <f t="shared" si="0"/>
        <v>M</v>
      </c>
      <c r="Y44" s="36" t="s">
        <v>288</v>
      </c>
      <c r="Z44" s="37" t="s">
        <v>123</v>
      </c>
      <c r="AA44" s="34">
        <v>8</v>
      </c>
      <c r="AB44" s="34">
        <v>0</v>
      </c>
      <c r="AC44" s="34">
        <f t="shared" si="1"/>
        <v>8</v>
      </c>
      <c r="AD44" s="38">
        <f t="shared" si="2"/>
        <v>2.0800000000000018</v>
      </c>
      <c r="AE44" s="39" t="str">
        <f t="shared" si="3"/>
        <v>B</v>
      </c>
      <c r="AF44" s="40" t="s">
        <v>123</v>
      </c>
      <c r="AG44" s="40" t="s">
        <v>123</v>
      </c>
      <c r="AH44" s="40" t="s">
        <v>123</v>
      </c>
      <c r="AI44" s="40" t="s">
        <v>123</v>
      </c>
      <c r="AJ44" s="40" t="s">
        <v>123</v>
      </c>
      <c r="AK44" s="40" t="s">
        <v>123</v>
      </c>
      <c r="AL44" s="40" t="s">
        <v>123</v>
      </c>
      <c r="AM44" s="40" t="s">
        <v>123</v>
      </c>
      <c r="AN44" s="40" t="s">
        <v>123</v>
      </c>
      <c r="AO44" s="40" t="s">
        <v>123</v>
      </c>
      <c r="AP44" s="40" t="s">
        <v>123</v>
      </c>
      <c r="AQ44" s="40" t="s">
        <v>123</v>
      </c>
      <c r="AR44" s="40" t="s">
        <v>123</v>
      </c>
      <c r="AS44" s="40" t="s">
        <v>326</v>
      </c>
      <c r="AT44" s="40" t="s">
        <v>120</v>
      </c>
      <c r="AU44" s="40" t="s">
        <v>395</v>
      </c>
    </row>
    <row r="45" spans="1:47" ht="175.2" customHeight="1" x14ac:dyDescent="0.3">
      <c r="A45" s="28">
        <v>42</v>
      </c>
      <c r="B45" s="29" t="s">
        <v>36</v>
      </c>
      <c r="C45" s="30" t="s">
        <v>74</v>
      </c>
      <c r="D45" s="31" t="s">
        <v>196</v>
      </c>
      <c r="E45" s="31" t="s">
        <v>137</v>
      </c>
      <c r="F45" s="30" t="s">
        <v>92</v>
      </c>
      <c r="G45" s="30" t="s">
        <v>329</v>
      </c>
      <c r="H45" s="30" t="s">
        <v>82</v>
      </c>
      <c r="I45" s="32" t="s">
        <v>91</v>
      </c>
      <c r="J45" s="33" t="s">
        <v>84</v>
      </c>
      <c r="K45" s="33" t="s">
        <v>84</v>
      </c>
      <c r="L45" s="46" t="s">
        <v>399</v>
      </c>
      <c r="M45" s="31" t="s">
        <v>372</v>
      </c>
      <c r="N45" s="32">
        <v>2</v>
      </c>
      <c r="O45" s="34">
        <v>3</v>
      </c>
      <c r="P45" s="34">
        <v>3</v>
      </c>
      <c r="Q45" s="34">
        <v>1</v>
      </c>
      <c r="R45" s="34">
        <v>5</v>
      </c>
      <c r="S45" s="34">
        <f t="shared" si="4"/>
        <v>2.4000000000000004</v>
      </c>
      <c r="T45" s="34">
        <v>3</v>
      </c>
      <c r="U45" s="34">
        <v>5</v>
      </c>
      <c r="V45" s="34">
        <f t="shared" si="5"/>
        <v>4.2</v>
      </c>
      <c r="W45" s="35">
        <f t="shared" si="6"/>
        <v>10.080000000000002</v>
      </c>
      <c r="X45" s="39" t="str">
        <f t="shared" si="0"/>
        <v>M</v>
      </c>
      <c r="Y45" s="36" t="s">
        <v>288</v>
      </c>
      <c r="Z45" s="37" t="s">
        <v>123</v>
      </c>
      <c r="AA45" s="34">
        <v>8</v>
      </c>
      <c r="AB45" s="34">
        <v>0</v>
      </c>
      <c r="AC45" s="34">
        <f t="shared" si="1"/>
        <v>8</v>
      </c>
      <c r="AD45" s="38">
        <f t="shared" si="2"/>
        <v>2.0800000000000018</v>
      </c>
      <c r="AE45" s="39" t="str">
        <f t="shared" si="3"/>
        <v>B</v>
      </c>
      <c r="AF45" s="40" t="s">
        <v>123</v>
      </c>
      <c r="AG45" s="40" t="s">
        <v>123</v>
      </c>
      <c r="AH45" s="40" t="s">
        <v>123</v>
      </c>
      <c r="AI45" s="40" t="s">
        <v>123</v>
      </c>
      <c r="AJ45" s="40" t="s">
        <v>123</v>
      </c>
      <c r="AK45" s="40" t="s">
        <v>123</v>
      </c>
      <c r="AL45" s="40" t="s">
        <v>123</v>
      </c>
      <c r="AM45" s="40" t="s">
        <v>123</v>
      </c>
      <c r="AN45" s="40" t="s">
        <v>123</v>
      </c>
      <c r="AO45" s="40" t="s">
        <v>123</v>
      </c>
      <c r="AP45" s="40" t="s">
        <v>123</v>
      </c>
      <c r="AQ45" s="40" t="s">
        <v>123</v>
      </c>
      <c r="AR45" s="40" t="s">
        <v>123</v>
      </c>
      <c r="AS45" s="40"/>
      <c r="AT45" s="31"/>
      <c r="AU45" s="31"/>
    </row>
    <row r="46" spans="1:47" ht="175.2" customHeight="1" x14ac:dyDescent="0.3">
      <c r="A46" s="28">
        <v>43</v>
      </c>
      <c r="B46" s="29" t="s">
        <v>36</v>
      </c>
      <c r="C46" s="30" t="s">
        <v>144</v>
      </c>
      <c r="D46" s="31" t="s">
        <v>200</v>
      </c>
      <c r="E46" s="31" t="s">
        <v>142</v>
      </c>
      <c r="F46" s="30" t="s">
        <v>84</v>
      </c>
      <c r="G46" s="30" t="s">
        <v>330</v>
      </c>
      <c r="H46" s="30" t="s">
        <v>92</v>
      </c>
      <c r="I46" s="32" t="s">
        <v>84</v>
      </c>
      <c r="J46" s="33" t="s">
        <v>84</v>
      </c>
      <c r="K46" s="33" t="s">
        <v>84</v>
      </c>
      <c r="L46" s="46" t="s">
        <v>258</v>
      </c>
      <c r="M46" s="31" t="s">
        <v>373</v>
      </c>
      <c r="N46" s="32">
        <v>4</v>
      </c>
      <c r="O46" s="34">
        <v>1</v>
      </c>
      <c r="P46" s="34">
        <v>3</v>
      </c>
      <c r="Q46" s="34">
        <v>1</v>
      </c>
      <c r="R46" s="34">
        <v>5</v>
      </c>
      <c r="S46" s="34">
        <f t="shared" si="4"/>
        <v>2.9000000000000004</v>
      </c>
      <c r="T46" s="34">
        <v>3</v>
      </c>
      <c r="U46" s="34">
        <v>5</v>
      </c>
      <c r="V46" s="34">
        <f t="shared" si="5"/>
        <v>4.2</v>
      </c>
      <c r="W46" s="35">
        <f t="shared" ref="W46:W72" si="7">S46*V46</f>
        <v>12.180000000000001</v>
      </c>
      <c r="X46" s="39" t="str">
        <f t="shared" si="0"/>
        <v>M</v>
      </c>
      <c r="Y46" s="36" t="s">
        <v>289</v>
      </c>
      <c r="Z46" s="37" t="s">
        <v>123</v>
      </c>
      <c r="AA46" s="34">
        <v>10</v>
      </c>
      <c r="AB46" s="34">
        <v>0</v>
      </c>
      <c r="AC46" s="34">
        <f t="shared" si="1"/>
        <v>10</v>
      </c>
      <c r="AD46" s="38">
        <f t="shared" si="2"/>
        <v>2.1800000000000015</v>
      </c>
      <c r="AE46" s="39" t="str">
        <f t="shared" si="3"/>
        <v>B</v>
      </c>
      <c r="AF46" s="40" t="s">
        <v>123</v>
      </c>
      <c r="AG46" s="40" t="s">
        <v>123</v>
      </c>
      <c r="AH46" s="40" t="s">
        <v>123</v>
      </c>
      <c r="AI46" s="40" t="s">
        <v>123</v>
      </c>
      <c r="AJ46" s="40" t="s">
        <v>123</v>
      </c>
      <c r="AK46" s="40" t="s">
        <v>123</v>
      </c>
      <c r="AL46" s="40" t="s">
        <v>123</v>
      </c>
      <c r="AM46" s="40" t="s">
        <v>123</v>
      </c>
      <c r="AN46" s="40" t="s">
        <v>123</v>
      </c>
      <c r="AO46" s="40" t="s">
        <v>123</v>
      </c>
      <c r="AP46" s="40" t="s">
        <v>123</v>
      </c>
      <c r="AQ46" s="40" t="s">
        <v>123</v>
      </c>
      <c r="AR46" s="40" t="s">
        <v>123</v>
      </c>
      <c r="AS46" s="40"/>
      <c r="AT46" s="40"/>
      <c r="AU46" s="40"/>
    </row>
    <row r="47" spans="1:47" ht="175.2" customHeight="1" x14ac:dyDescent="0.3">
      <c r="A47" s="28">
        <v>44</v>
      </c>
      <c r="B47" s="29" t="s">
        <v>145</v>
      </c>
      <c r="C47" s="30" t="s">
        <v>146</v>
      </c>
      <c r="D47" s="31" t="s">
        <v>201</v>
      </c>
      <c r="E47" s="31" t="s">
        <v>147</v>
      </c>
      <c r="F47" s="30" t="s">
        <v>84</v>
      </c>
      <c r="G47" s="30" t="s">
        <v>330</v>
      </c>
      <c r="H47" s="30" t="s">
        <v>84</v>
      </c>
      <c r="I47" s="32" t="s">
        <v>84</v>
      </c>
      <c r="J47" s="33" t="s">
        <v>84</v>
      </c>
      <c r="K47" s="33" t="s">
        <v>84</v>
      </c>
      <c r="L47" s="46" t="s">
        <v>258</v>
      </c>
      <c r="M47" s="31" t="s">
        <v>374</v>
      </c>
      <c r="N47" s="32">
        <v>5</v>
      </c>
      <c r="O47" s="34">
        <v>1</v>
      </c>
      <c r="P47" s="34">
        <v>3</v>
      </c>
      <c r="Q47" s="34">
        <v>1</v>
      </c>
      <c r="R47" s="34">
        <v>5</v>
      </c>
      <c r="S47" s="34">
        <f t="shared" si="4"/>
        <v>3.3</v>
      </c>
      <c r="T47" s="34">
        <v>3</v>
      </c>
      <c r="U47" s="34">
        <v>5</v>
      </c>
      <c r="V47" s="34">
        <f t="shared" si="5"/>
        <v>4.2</v>
      </c>
      <c r="W47" s="35">
        <f t="shared" si="7"/>
        <v>13.86</v>
      </c>
      <c r="X47" s="39" t="str">
        <f t="shared" si="0"/>
        <v>M</v>
      </c>
      <c r="Y47" s="36" t="s">
        <v>290</v>
      </c>
      <c r="Z47" s="37" t="s">
        <v>123</v>
      </c>
      <c r="AA47" s="34">
        <v>10</v>
      </c>
      <c r="AB47" s="34">
        <v>0</v>
      </c>
      <c r="AC47" s="34">
        <f t="shared" si="1"/>
        <v>10</v>
      </c>
      <c r="AD47" s="38">
        <f t="shared" si="2"/>
        <v>3.8599999999999994</v>
      </c>
      <c r="AE47" s="39" t="str">
        <f t="shared" si="3"/>
        <v>B</v>
      </c>
      <c r="AF47" s="40" t="s">
        <v>123</v>
      </c>
      <c r="AG47" s="40" t="s">
        <v>123</v>
      </c>
      <c r="AH47" s="40" t="s">
        <v>123</v>
      </c>
      <c r="AI47" s="40" t="s">
        <v>123</v>
      </c>
      <c r="AJ47" s="40" t="s">
        <v>123</v>
      </c>
      <c r="AK47" s="40" t="s">
        <v>123</v>
      </c>
      <c r="AL47" s="40" t="s">
        <v>123</v>
      </c>
      <c r="AM47" s="40" t="s">
        <v>123</v>
      </c>
      <c r="AN47" s="40" t="s">
        <v>123</v>
      </c>
      <c r="AO47" s="40" t="s">
        <v>123</v>
      </c>
      <c r="AP47" s="40" t="s">
        <v>123</v>
      </c>
      <c r="AQ47" s="40" t="s">
        <v>123</v>
      </c>
      <c r="AR47" s="40" t="s">
        <v>123</v>
      </c>
      <c r="AS47" s="40"/>
      <c r="AT47" s="40"/>
      <c r="AU47" s="40"/>
    </row>
    <row r="48" spans="1:47" ht="175.2" customHeight="1" x14ac:dyDescent="0.3">
      <c r="A48" s="28">
        <v>45</v>
      </c>
      <c r="B48" s="29" t="s">
        <v>145</v>
      </c>
      <c r="C48" s="30" t="s">
        <v>151</v>
      </c>
      <c r="D48" s="31" t="s">
        <v>202</v>
      </c>
      <c r="E48" s="31" t="s">
        <v>142</v>
      </c>
      <c r="F48" s="30" t="s">
        <v>84</v>
      </c>
      <c r="G48" s="30" t="s">
        <v>329</v>
      </c>
      <c r="H48" s="30" t="s">
        <v>92</v>
      </c>
      <c r="I48" s="32" t="s">
        <v>84</v>
      </c>
      <c r="J48" s="33" t="s">
        <v>84</v>
      </c>
      <c r="K48" s="33" t="s">
        <v>84</v>
      </c>
      <c r="L48" s="46" t="s">
        <v>258</v>
      </c>
      <c r="M48" s="31" t="s">
        <v>374</v>
      </c>
      <c r="N48" s="32">
        <v>1</v>
      </c>
      <c r="O48" s="34">
        <v>1</v>
      </c>
      <c r="P48" s="34">
        <v>3</v>
      </c>
      <c r="Q48" s="34">
        <v>1</v>
      </c>
      <c r="R48" s="34">
        <v>5</v>
      </c>
      <c r="S48" s="34">
        <f t="shared" si="4"/>
        <v>1.7</v>
      </c>
      <c r="T48" s="34">
        <v>3</v>
      </c>
      <c r="U48" s="34">
        <v>5</v>
      </c>
      <c r="V48" s="34">
        <f t="shared" si="5"/>
        <v>4.2</v>
      </c>
      <c r="W48" s="35">
        <f t="shared" si="7"/>
        <v>7.14</v>
      </c>
      <c r="X48" s="39" t="str">
        <f t="shared" si="0"/>
        <v>M</v>
      </c>
      <c r="Y48" s="36" t="s">
        <v>291</v>
      </c>
      <c r="Z48" s="37" t="s">
        <v>123</v>
      </c>
      <c r="AA48" s="34">
        <v>7</v>
      </c>
      <c r="AB48" s="34">
        <v>0</v>
      </c>
      <c r="AC48" s="34">
        <f t="shared" si="1"/>
        <v>7</v>
      </c>
      <c r="AD48" s="38">
        <f t="shared" si="2"/>
        <v>0.13999999999999968</v>
      </c>
      <c r="AE48" s="39" t="str">
        <f t="shared" si="3"/>
        <v>R</v>
      </c>
      <c r="AF48" s="40" t="s">
        <v>123</v>
      </c>
      <c r="AG48" s="40" t="s">
        <v>123</v>
      </c>
      <c r="AH48" s="40" t="s">
        <v>123</v>
      </c>
      <c r="AI48" s="40" t="s">
        <v>123</v>
      </c>
      <c r="AJ48" s="40" t="s">
        <v>123</v>
      </c>
      <c r="AK48" s="40" t="s">
        <v>123</v>
      </c>
      <c r="AL48" s="40" t="s">
        <v>123</v>
      </c>
      <c r="AM48" s="40" t="s">
        <v>123</v>
      </c>
      <c r="AN48" s="40" t="s">
        <v>123</v>
      </c>
      <c r="AO48" s="40" t="s">
        <v>123</v>
      </c>
      <c r="AP48" s="40" t="s">
        <v>123</v>
      </c>
      <c r="AQ48" s="40" t="s">
        <v>123</v>
      </c>
      <c r="AR48" s="40" t="s">
        <v>123</v>
      </c>
      <c r="AS48" s="40"/>
      <c r="AT48" s="40"/>
      <c r="AU48" s="40"/>
    </row>
    <row r="49" spans="1:47" ht="142.19999999999999" customHeight="1" x14ac:dyDescent="0.3">
      <c r="A49" s="28">
        <v>46</v>
      </c>
      <c r="B49" s="29" t="s">
        <v>36</v>
      </c>
      <c r="C49" s="30" t="s">
        <v>33</v>
      </c>
      <c r="D49" s="31" t="s">
        <v>203</v>
      </c>
      <c r="E49" s="31" t="s">
        <v>94</v>
      </c>
      <c r="F49" s="32" t="s">
        <v>84</v>
      </c>
      <c r="G49" s="30" t="s">
        <v>331</v>
      </c>
      <c r="H49" s="32" t="s">
        <v>82</v>
      </c>
      <c r="I49" s="33" t="s">
        <v>84</v>
      </c>
      <c r="J49" s="34" t="s">
        <v>82</v>
      </c>
      <c r="K49" s="33" t="s">
        <v>84</v>
      </c>
      <c r="L49" s="46" t="s">
        <v>400</v>
      </c>
      <c r="M49" s="41" t="s">
        <v>375</v>
      </c>
      <c r="N49" s="34">
        <v>3</v>
      </c>
      <c r="O49" s="34">
        <v>1</v>
      </c>
      <c r="P49" s="34">
        <v>3</v>
      </c>
      <c r="Q49" s="34">
        <v>1</v>
      </c>
      <c r="R49" s="34">
        <v>3</v>
      </c>
      <c r="S49" s="34">
        <f t="shared" si="4"/>
        <v>2.3000000000000003</v>
      </c>
      <c r="T49" s="34">
        <v>3</v>
      </c>
      <c r="U49" s="34">
        <v>5</v>
      </c>
      <c r="V49" s="34">
        <f t="shared" si="5"/>
        <v>4.2</v>
      </c>
      <c r="W49" s="35">
        <f t="shared" si="7"/>
        <v>9.6600000000000019</v>
      </c>
      <c r="X49" s="39" t="str">
        <f t="shared" si="0"/>
        <v>M</v>
      </c>
      <c r="Y49" s="36" t="s">
        <v>292</v>
      </c>
      <c r="Z49" s="37" t="s">
        <v>123</v>
      </c>
      <c r="AA49" s="34">
        <v>10</v>
      </c>
      <c r="AB49" s="34">
        <v>0</v>
      </c>
      <c r="AC49" s="34">
        <f t="shared" si="1"/>
        <v>10</v>
      </c>
      <c r="AD49" s="38">
        <f t="shared" si="2"/>
        <v>0.1</v>
      </c>
      <c r="AE49" s="39" t="str">
        <f t="shared" si="3"/>
        <v>R</v>
      </c>
      <c r="AF49" s="40" t="s">
        <v>123</v>
      </c>
      <c r="AG49" s="40" t="s">
        <v>123</v>
      </c>
      <c r="AH49" s="40" t="s">
        <v>123</v>
      </c>
      <c r="AI49" s="40" t="s">
        <v>123</v>
      </c>
      <c r="AJ49" s="40" t="s">
        <v>123</v>
      </c>
      <c r="AK49" s="40" t="s">
        <v>123</v>
      </c>
      <c r="AL49" s="40" t="s">
        <v>123</v>
      </c>
      <c r="AM49" s="40" t="s">
        <v>123</v>
      </c>
      <c r="AN49" s="40" t="s">
        <v>123</v>
      </c>
      <c r="AO49" s="40" t="s">
        <v>123</v>
      </c>
      <c r="AP49" s="40" t="s">
        <v>123</v>
      </c>
      <c r="AQ49" s="40" t="s">
        <v>123</v>
      </c>
      <c r="AR49" s="40" t="s">
        <v>123</v>
      </c>
      <c r="AS49" s="40"/>
      <c r="AT49" s="40"/>
      <c r="AU49" s="40"/>
    </row>
    <row r="50" spans="1:47" ht="183.45" customHeight="1" x14ac:dyDescent="0.3">
      <c r="A50" s="28">
        <v>47</v>
      </c>
      <c r="B50" s="35" t="s">
        <v>252</v>
      </c>
      <c r="C50" s="30" t="s">
        <v>253</v>
      </c>
      <c r="D50" s="31" t="s">
        <v>210</v>
      </c>
      <c r="E50" s="31" t="s">
        <v>99</v>
      </c>
      <c r="F50" s="30" t="s">
        <v>92</v>
      </c>
      <c r="G50" s="30" t="s">
        <v>330</v>
      </c>
      <c r="H50" s="30" t="s">
        <v>92</v>
      </c>
      <c r="I50" s="32" t="s">
        <v>91</v>
      </c>
      <c r="J50" s="33" t="s">
        <v>84</v>
      </c>
      <c r="K50" s="33" t="s">
        <v>84</v>
      </c>
      <c r="L50" s="46" t="s">
        <v>258</v>
      </c>
      <c r="M50" s="36" t="s">
        <v>376</v>
      </c>
      <c r="N50" s="43">
        <v>1</v>
      </c>
      <c r="O50" s="34">
        <v>1</v>
      </c>
      <c r="P50" s="34">
        <v>3</v>
      </c>
      <c r="Q50" s="34">
        <v>1</v>
      </c>
      <c r="R50" s="34">
        <v>5</v>
      </c>
      <c r="S50" s="34">
        <f t="shared" si="4"/>
        <v>1.7</v>
      </c>
      <c r="T50" s="34">
        <v>3</v>
      </c>
      <c r="U50" s="34">
        <v>5</v>
      </c>
      <c r="V50" s="34">
        <f t="shared" si="5"/>
        <v>4.2</v>
      </c>
      <c r="W50" s="35">
        <f t="shared" si="7"/>
        <v>7.14</v>
      </c>
      <c r="X50" s="39" t="str">
        <f t="shared" si="0"/>
        <v>M</v>
      </c>
      <c r="Y50" s="36" t="s">
        <v>293</v>
      </c>
      <c r="Z50" s="37" t="s">
        <v>123</v>
      </c>
      <c r="AA50" s="34">
        <v>9</v>
      </c>
      <c r="AB50" s="34">
        <v>0</v>
      </c>
      <c r="AC50" s="34">
        <f>AA50-AB50</f>
        <v>9</v>
      </c>
      <c r="AD50" s="38">
        <f>IF(W50-AC50&gt;0.1,W50-AC50,IF(W50-AC50&lt;=0.1,0.1))</f>
        <v>0.1</v>
      </c>
      <c r="AE50" s="39" t="str">
        <f t="shared" si="3"/>
        <v>R</v>
      </c>
      <c r="AF50" s="40" t="s">
        <v>123</v>
      </c>
      <c r="AG50" s="40" t="s">
        <v>123</v>
      </c>
      <c r="AH50" s="40" t="s">
        <v>123</v>
      </c>
      <c r="AI50" s="40" t="s">
        <v>123</v>
      </c>
      <c r="AJ50" s="40" t="s">
        <v>123</v>
      </c>
      <c r="AK50" s="40" t="s">
        <v>123</v>
      </c>
      <c r="AL50" s="40" t="s">
        <v>123</v>
      </c>
      <c r="AM50" s="40" t="s">
        <v>123</v>
      </c>
      <c r="AN50" s="40" t="s">
        <v>123</v>
      </c>
      <c r="AO50" s="40" t="s">
        <v>123</v>
      </c>
      <c r="AP50" s="40" t="s">
        <v>123</v>
      </c>
      <c r="AQ50" s="40" t="s">
        <v>123</v>
      </c>
      <c r="AR50" s="40" t="s">
        <v>123</v>
      </c>
      <c r="AS50" s="40" t="s">
        <v>409</v>
      </c>
      <c r="AT50" s="40" t="s">
        <v>120</v>
      </c>
      <c r="AU50" s="40" t="s">
        <v>395</v>
      </c>
    </row>
    <row r="51" spans="1:47" ht="193.2" customHeight="1" x14ac:dyDescent="0.3">
      <c r="A51" s="28">
        <v>48</v>
      </c>
      <c r="B51" s="35" t="s">
        <v>252</v>
      </c>
      <c r="C51" s="30" t="s">
        <v>59</v>
      </c>
      <c r="D51" s="31" t="s">
        <v>211</v>
      </c>
      <c r="E51" s="31" t="s">
        <v>100</v>
      </c>
      <c r="F51" s="30" t="s">
        <v>92</v>
      </c>
      <c r="G51" s="30" t="s">
        <v>330</v>
      </c>
      <c r="H51" s="30" t="s">
        <v>92</v>
      </c>
      <c r="I51" s="32" t="s">
        <v>91</v>
      </c>
      <c r="J51" s="33" t="s">
        <v>84</v>
      </c>
      <c r="K51" s="33" t="s">
        <v>84</v>
      </c>
      <c r="L51" s="46" t="s">
        <v>258</v>
      </c>
      <c r="M51" s="36" t="s">
        <v>377</v>
      </c>
      <c r="N51" s="43">
        <v>1</v>
      </c>
      <c r="O51" s="34">
        <v>1</v>
      </c>
      <c r="P51" s="34">
        <v>3</v>
      </c>
      <c r="Q51" s="34">
        <v>1</v>
      </c>
      <c r="R51" s="34">
        <v>5</v>
      </c>
      <c r="S51" s="34">
        <f t="shared" si="4"/>
        <v>1.7</v>
      </c>
      <c r="T51" s="34">
        <v>3</v>
      </c>
      <c r="U51" s="34">
        <v>5</v>
      </c>
      <c r="V51" s="34">
        <f t="shared" si="5"/>
        <v>4.2</v>
      </c>
      <c r="W51" s="35">
        <f t="shared" si="7"/>
        <v>7.14</v>
      </c>
      <c r="X51" s="39" t="str">
        <f t="shared" si="0"/>
        <v>M</v>
      </c>
      <c r="Y51" s="36" t="s">
        <v>294</v>
      </c>
      <c r="Z51" s="37" t="s">
        <v>123</v>
      </c>
      <c r="AA51" s="34">
        <v>9</v>
      </c>
      <c r="AB51" s="34">
        <v>0</v>
      </c>
      <c r="AC51" s="34">
        <f>AA51-AB51</f>
        <v>9</v>
      </c>
      <c r="AD51" s="38">
        <f>IF(W51-AC51&gt;0.1,W51-AC51,IF(W51-AC51&lt;=0.1,0.1))</f>
        <v>0.1</v>
      </c>
      <c r="AE51" s="39" t="str">
        <f t="shared" si="3"/>
        <v>R</v>
      </c>
      <c r="AF51" s="40" t="s">
        <v>123</v>
      </c>
      <c r="AG51" s="40" t="s">
        <v>123</v>
      </c>
      <c r="AH51" s="40" t="s">
        <v>123</v>
      </c>
      <c r="AI51" s="40" t="s">
        <v>123</v>
      </c>
      <c r="AJ51" s="40" t="s">
        <v>123</v>
      </c>
      <c r="AK51" s="40" t="s">
        <v>123</v>
      </c>
      <c r="AL51" s="40" t="s">
        <v>123</v>
      </c>
      <c r="AM51" s="40" t="s">
        <v>123</v>
      </c>
      <c r="AN51" s="40" t="s">
        <v>123</v>
      </c>
      <c r="AO51" s="40" t="s">
        <v>123</v>
      </c>
      <c r="AP51" s="40" t="s">
        <v>123</v>
      </c>
      <c r="AQ51" s="40" t="s">
        <v>123</v>
      </c>
      <c r="AR51" s="40" t="s">
        <v>123</v>
      </c>
      <c r="AS51" s="40"/>
      <c r="AT51" s="40"/>
      <c r="AU51" s="40"/>
    </row>
    <row r="52" spans="1:47" ht="196.2" customHeight="1" x14ac:dyDescent="0.3">
      <c r="A52" s="28">
        <v>49</v>
      </c>
      <c r="B52" s="35" t="s">
        <v>254</v>
      </c>
      <c r="C52" s="30" t="s">
        <v>80</v>
      </c>
      <c r="D52" s="31" t="s">
        <v>214</v>
      </c>
      <c r="E52" s="31" t="s">
        <v>152</v>
      </c>
      <c r="F52" s="30" t="s">
        <v>84</v>
      </c>
      <c r="G52" s="30" t="s">
        <v>329</v>
      </c>
      <c r="H52" s="30" t="s">
        <v>92</v>
      </c>
      <c r="I52" s="32" t="s">
        <v>91</v>
      </c>
      <c r="J52" s="33" t="s">
        <v>84</v>
      </c>
      <c r="K52" s="33" t="s">
        <v>84</v>
      </c>
      <c r="L52" s="46" t="s">
        <v>258</v>
      </c>
      <c r="M52" s="46" t="s">
        <v>378</v>
      </c>
      <c r="N52" s="43">
        <v>1</v>
      </c>
      <c r="O52" s="34">
        <v>2</v>
      </c>
      <c r="P52" s="34">
        <v>3</v>
      </c>
      <c r="Q52" s="34">
        <v>1</v>
      </c>
      <c r="R52" s="34">
        <v>5</v>
      </c>
      <c r="S52" s="34">
        <f t="shared" si="4"/>
        <v>1.8499999999999999</v>
      </c>
      <c r="T52" s="34">
        <v>3</v>
      </c>
      <c r="U52" s="34">
        <v>5</v>
      </c>
      <c r="V52" s="34">
        <f t="shared" si="5"/>
        <v>4.2</v>
      </c>
      <c r="W52" s="35">
        <f t="shared" si="7"/>
        <v>7.77</v>
      </c>
      <c r="X52" s="39" t="str">
        <f t="shared" si="0"/>
        <v>M</v>
      </c>
      <c r="Y52" s="36" t="s">
        <v>295</v>
      </c>
      <c r="Z52" s="37" t="s">
        <v>123</v>
      </c>
      <c r="AA52" s="34">
        <v>9</v>
      </c>
      <c r="AB52" s="34">
        <v>0</v>
      </c>
      <c r="AC52" s="34">
        <f>AA52-AB52</f>
        <v>9</v>
      </c>
      <c r="AD52" s="38">
        <f>IF(W52-AC52&gt;0.1,W52-AC52,IF(W52-AC52&lt;=0.1,0.1))</f>
        <v>0.1</v>
      </c>
      <c r="AE52" s="39" t="str">
        <f t="shared" si="3"/>
        <v>R</v>
      </c>
      <c r="AF52" s="44" t="s">
        <v>123</v>
      </c>
      <c r="AG52" s="44" t="s">
        <v>123</v>
      </c>
      <c r="AH52" s="40" t="s">
        <v>123</v>
      </c>
      <c r="AI52" s="40" t="s">
        <v>123</v>
      </c>
      <c r="AJ52" s="44" t="s">
        <v>123</v>
      </c>
      <c r="AK52" s="44" t="s">
        <v>123</v>
      </c>
      <c r="AL52" s="44" t="s">
        <v>123</v>
      </c>
      <c r="AM52" s="44" t="s">
        <v>123</v>
      </c>
      <c r="AN52" s="44" t="s">
        <v>123</v>
      </c>
      <c r="AO52" s="44" t="s">
        <v>123</v>
      </c>
      <c r="AP52" s="44" t="s">
        <v>123</v>
      </c>
      <c r="AQ52" s="44" t="s">
        <v>123</v>
      </c>
      <c r="AR52" s="44" t="s">
        <v>123</v>
      </c>
      <c r="AS52" s="40" t="s">
        <v>232</v>
      </c>
      <c r="AT52" s="40" t="s">
        <v>120</v>
      </c>
      <c r="AU52" s="40" t="s">
        <v>395</v>
      </c>
    </row>
    <row r="53" spans="1:47" ht="201.45" customHeight="1" x14ac:dyDescent="0.3">
      <c r="A53" s="28">
        <v>50</v>
      </c>
      <c r="B53" s="29" t="s">
        <v>60</v>
      </c>
      <c r="C53" s="30" t="s">
        <v>255</v>
      </c>
      <c r="D53" s="31" t="s">
        <v>204</v>
      </c>
      <c r="E53" s="30" t="s">
        <v>101</v>
      </c>
      <c r="F53" s="30" t="s">
        <v>92</v>
      </c>
      <c r="G53" s="30" t="s">
        <v>330</v>
      </c>
      <c r="H53" s="30" t="s">
        <v>92</v>
      </c>
      <c r="I53" s="32" t="s">
        <v>91</v>
      </c>
      <c r="J53" s="33" t="s">
        <v>84</v>
      </c>
      <c r="K53" s="33" t="s">
        <v>84</v>
      </c>
      <c r="L53" s="46" t="s">
        <v>258</v>
      </c>
      <c r="M53" s="46" t="s">
        <v>379</v>
      </c>
      <c r="N53" s="49">
        <v>1</v>
      </c>
      <c r="O53" s="34">
        <v>1</v>
      </c>
      <c r="P53" s="34">
        <v>3</v>
      </c>
      <c r="Q53" s="34">
        <v>1</v>
      </c>
      <c r="R53" s="34">
        <v>5</v>
      </c>
      <c r="S53" s="34">
        <f t="shared" si="4"/>
        <v>1.7</v>
      </c>
      <c r="T53" s="34">
        <v>3</v>
      </c>
      <c r="U53" s="34">
        <v>5</v>
      </c>
      <c r="V53" s="34">
        <f t="shared" si="5"/>
        <v>4.2</v>
      </c>
      <c r="W53" s="35">
        <f t="shared" si="7"/>
        <v>7.14</v>
      </c>
      <c r="X53" s="39" t="str">
        <f t="shared" si="0"/>
        <v>M</v>
      </c>
      <c r="Y53" s="36" t="s">
        <v>296</v>
      </c>
      <c r="Z53" s="37" t="s">
        <v>123</v>
      </c>
      <c r="AA53" s="34">
        <v>9</v>
      </c>
      <c r="AB53" s="34">
        <v>0</v>
      </c>
      <c r="AC53" s="34">
        <f t="shared" si="1"/>
        <v>9</v>
      </c>
      <c r="AD53" s="38">
        <f t="shared" si="2"/>
        <v>0.1</v>
      </c>
      <c r="AE53" s="39" t="str">
        <f t="shared" si="3"/>
        <v>R</v>
      </c>
      <c r="AF53" s="40" t="s">
        <v>123</v>
      </c>
      <c r="AG53" s="40" t="s">
        <v>123</v>
      </c>
      <c r="AH53" s="40" t="s">
        <v>123</v>
      </c>
      <c r="AI53" s="40" t="s">
        <v>123</v>
      </c>
      <c r="AJ53" s="40" t="s">
        <v>123</v>
      </c>
      <c r="AK53" s="40" t="s">
        <v>123</v>
      </c>
      <c r="AL53" s="40" t="s">
        <v>123</v>
      </c>
      <c r="AM53" s="40" t="s">
        <v>123</v>
      </c>
      <c r="AN53" s="40" t="s">
        <v>123</v>
      </c>
      <c r="AO53" s="40" t="s">
        <v>123</v>
      </c>
      <c r="AP53" s="40" t="s">
        <v>123</v>
      </c>
      <c r="AQ53" s="40" t="s">
        <v>123</v>
      </c>
      <c r="AR53" s="40" t="s">
        <v>123</v>
      </c>
      <c r="AS53" s="40" t="s">
        <v>113</v>
      </c>
      <c r="AT53" s="40" t="s">
        <v>120</v>
      </c>
      <c r="AU53" s="40" t="s">
        <v>81</v>
      </c>
    </row>
    <row r="54" spans="1:47" ht="258.60000000000002" customHeight="1" x14ac:dyDescent="0.3">
      <c r="A54" s="28">
        <v>51</v>
      </c>
      <c r="B54" s="29" t="s">
        <v>256</v>
      </c>
      <c r="C54" s="30" t="s">
        <v>70</v>
      </c>
      <c r="D54" s="45" t="s">
        <v>85</v>
      </c>
      <c r="E54" s="45" t="s">
        <v>86</v>
      </c>
      <c r="F54" s="32" t="s">
        <v>82</v>
      </c>
      <c r="G54" s="32" t="s">
        <v>82</v>
      </c>
      <c r="H54" s="32" t="s">
        <v>82</v>
      </c>
      <c r="I54" s="33" t="s">
        <v>84</v>
      </c>
      <c r="J54" s="34" t="s">
        <v>84</v>
      </c>
      <c r="K54" s="33" t="s">
        <v>84</v>
      </c>
      <c r="L54" s="46" t="s">
        <v>258</v>
      </c>
      <c r="M54" s="42" t="s">
        <v>380</v>
      </c>
      <c r="N54" s="34">
        <v>2</v>
      </c>
      <c r="O54" s="34">
        <v>4</v>
      </c>
      <c r="P54" s="34">
        <v>3</v>
      </c>
      <c r="Q54" s="34">
        <v>1</v>
      </c>
      <c r="R54" s="34">
        <v>1</v>
      </c>
      <c r="S54" s="34">
        <f t="shared" si="4"/>
        <v>2.15</v>
      </c>
      <c r="T54" s="34">
        <v>4</v>
      </c>
      <c r="U54" s="34">
        <v>3</v>
      </c>
      <c r="V54" s="34">
        <f t="shared" si="5"/>
        <v>3.4</v>
      </c>
      <c r="W54" s="35">
        <f t="shared" si="7"/>
        <v>7.31</v>
      </c>
      <c r="X54" s="39" t="str">
        <f t="shared" si="0"/>
        <v>M</v>
      </c>
      <c r="Y54" s="36" t="s">
        <v>297</v>
      </c>
      <c r="Z54" s="37" t="s">
        <v>123</v>
      </c>
      <c r="AA54" s="34">
        <v>10</v>
      </c>
      <c r="AB54" s="34">
        <v>0</v>
      </c>
      <c r="AC54" s="34">
        <f t="shared" si="1"/>
        <v>10</v>
      </c>
      <c r="AD54" s="38">
        <f t="shared" si="2"/>
        <v>0.1</v>
      </c>
      <c r="AE54" s="39" t="str">
        <f t="shared" si="3"/>
        <v>R</v>
      </c>
      <c r="AF54" s="40" t="s">
        <v>123</v>
      </c>
      <c r="AG54" s="40" t="s">
        <v>123</v>
      </c>
      <c r="AH54" s="40" t="s">
        <v>123</v>
      </c>
      <c r="AI54" s="40" t="s">
        <v>123</v>
      </c>
      <c r="AJ54" s="40" t="s">
        <v>123</v>
      </c>
      <c r="AK54" s="40" t="s">
        <v>123</v>
      </c>
      <c r="AL54" s="40" t="s">
        <v>123</v>
      </c>
      <c r="AM54" s="40" t="s">
        <v>123</v>
      </c>
      <c r="AN54" s="40" t="s">
        <v>123</v>
      </c>
      <c r="AO54" s="40" t="s">
        <v>123</v>
      </c>
      <c r="AP54" s="40" t="s">
        <v>123</v>
      </c>
      <c r="AQ54" s="40" t="s">
        <v>123</v>
      </c>
      <c r="AR54" s="40" t="s">
        <v>123</v>
      </c>
      <c r="AS54" s="40" t="s">
        <v>233</v>
      </c>
      <c r="AT54" s="40" t="s">
        <v>120</v>
      </c>
      <c r="AU54" s="40" t="s">
        <v>397</v>
      </c>
    </row>
    <row r="55" spans="1:47" ht="205.8" customHeight="1" x14ac:dyDescent="0.3">
      <c r="A55" s="28">
        <v>52</v>
      </c>
      <c r="B55" s="29" t="s">
        <v>256</v>
      </c>
      <c r="C55" s="30" t="s">
        <v>118</v>
      </c>
      <c r="D55" s="45" t="s">
        <v>85</v>
      </c>
      <c r="E55" s="45" t="s">
        <v>86</v>
      </c>
      <c r="F55" s="32" t="s">
        <v>82</v>
      </c>
      <c r="G55" s="32" t="s">
        <v>82</v>
      </c>
      <c r="H55" s="32" t="s">
        <v>82</v>
      </c>
      <c r="I55" s="33" t="s">
        <v>84</v>
      </c>
      <c r="J55" s="34" t="s">
        <v>84</v>
      </c>
      <c r="K55" s="33" t="s">
        <v>84</v>
      </c>
      <c r="L55" s="46" t="s">
        <v>258</v>
      </c>
      <c r="M55" s="42" t="s">
        <v>381</v>
      </c>
      <c r="N55" s="34">
        <v>1</v>
      </c>
      <c r="O55" s="34">
        <v>5</v>
      </c>
      <c r="P55" s="34">
        <v>3</v>
      </c>
      <c r="Q55" s="34">
        <v>1</v>
      </c>
      <c r="R55" s="34">
        <v>1</v>
      </c>
      <c r="S55" s="34">
        <f t="shared" si="4"/>
        <v>1.9</v>
      </c>
      <c r="T55" s="34">
        <v>5</v>
      </c>
      <c r="U55" s="34">
        <v>5</v>
      </c>
      <c r="V55" s="34">
        <f t="shared" si="5"/>
        <v>5</v>
      </c>
      <c r="W55" s="35">
        <f t="shared" si="7"/>
        <v>9.5</v>
      </c>
      <c r="X55" s="39" t="str">
        <f t="shared" si="0"/>
        <v>M</v>
      </c>
      <c r="Y55" s="36" t="s">
        <v>298</v>
      </c>
      <c r="Z55" s="37" t="s">
        <v>123</v>
      </c>
      <c r="AA55" s="34">
        <v>10</v>
      </c>
      <c r="AB55" s="34">
        <v>0</v>
      </c>
      <c r="AC55" s="34">
        <f t="shared" si="1"/>
        <v>10</v>
      </c>
      <c r="AD55" s="38">
        <f t="shared" si="2"/>
        <v>0.1</v>
      </c>
      <c r="AE55" s="39" t="str">
        <f t="shared" si="3"/>
        <v>R</v>
      </c>
      <c r="AF55" s="40" t="s">
        <v>123</v>
      </c>
      <c r="AG55" s="40" t="s">
        <v>123</v>
      </c>
      <c r="AH55" s="40" t="s">
        <v>123</v>
      </c>
      <c r="AI55" s="40" t="s">
        <v>123</v>
      </c>
      <c r="AJ55" s="40" t="s">
        <v>123</v>
      </c>
      <c r="AK55" s="40" t="s">
        <v>123</v>
      </c>
      <c r="AL55" s="40" t="s">
        <v>123</v>
      </c>
      <c r="AM55" s="40" t="s">
        <v>123</v>
      </c>
      <c r="AN55" s="40" t="s">
        <v>123</v>
      </c>
      <c r="AO55" s="40" t="s">
        <v>123</v>
      </c>
      <c r="AP55" s="40" t="s">
        <v>123</v>
      </c>
      <c r="AQ55" s="40" t="s">
        <v>123</v>
      </c>
      <c r="AR55" s="40" t="s">
        <v>123</v>
      </c>
      <c r="AS55" s="40"/>
      <c r="AT55" s="40"/>
      <c r="AU55" s="40"/>
    </row>
    <row r="56" spans="1:47" ht="232.8" customHeight="1" x14ac:dyDescent="0.3">
      <c r="A56" s="28">
        <v>53</v>
      </c>
      <c r="B56" s="29" t="s">
        <v>256</v>
      </c>
      <c r="C56" s="30" t="s">
        <v>119</v>
      </c>
      <c r="D56" s="45" t="s">
        <v>85</v>
      </c>
      <c r="E56" s="45" t="s">
        <v>86</v>
      </c>
      <c r="F56" s="32" t="s">
        <v>82</v>
      </c>
      <c r="G56" s="32" t="s">
        <v>82</v>
      </c>
      <c r="H56" s="32" t="s">
        <v>82</v>
      </c>
      <c r="I56" s="33" t="s">
        <v>84</v>
      </c>
      <c r="J56" s="34" t="s">
        <v>84</v>
      </c>
      <c r="K56" s="33" t="s">
        <v>84</v>
      </c>
      <c r="L56" s="46" t="s">
        <v>258</v>
      </c>
      <c r="M56" s="42" t="s">
        <v>381</v>
      </c>
      <c r="N56" s="34">
        <v>1</v>
      </c>
      <c r="O56" s="34">
        <v>5</v>
      </c>
      <c r="P56" s="34">
        <v>3</v>
      </c>
      <c r="Q56" s="34">
        <v>1</v>
      </c>
      <c r="R56" s="34">
        <v>1</v>
      </c>
      <c r="S56" s="34">
        <f t="shared" si="4"/>
        <v>1.9</v>
      </c>
      <c r="T56" s="34">
        <v>5</v>
      </c>
      <c r="U56" s="34">
        <v>5</v>
      </c>
      <c r="V56" s="34">
        <f t="shared" si="5"/>
        <v>5</v>
      </c>
      <c r="W56" s="35">
        <f t="shared" si="7"/>
        <v>9.5</v>
      </c>
      <c r="X56" s="39" t="str">
        <f t="shared" si="0"/>
        <v>M</v>
      </c>
      <c r="Y56" s="36" t="s">
        <v>298</v>
      </c>
      <c r="Z56" s="37" t="s">
        <v>123</v>
      </c>
      <c r="AA56" s="34">
        <v>10</v>
      </c>
      <c r="AB56" s="34">
        <v>0</v>
      </c>
      <c r="AC56" s="34">
        <f t="shared" si="1"/>
        <v>10</v>
      </c>
      <c r="AD56" s="38">
        <f t="shared" si="2"/>
        <v>0.1</v>
      </c>
      <c r="AE56" s="39" t="str">
        <f t="shared" si="3"/>
        <v>R</v>
      </c>
      <c r="AF56" s="40" t="s">
        <v>123</v>
      </c>
      <c r="AG56" s="40" t="s">
        <v>123</v>
      </c>
      <c r="AH56" s="40" t="s">
        <v>123</v>
      </c>
      <c r="AI56" s="40" t="s">
        <v>123</v>
      </c>
      <c r="AJ56" s="40" t="s">
        <v>123</v>
      </c>
      <c r="AK56" s="40" t="s">
        <v>123</v>
      </c>
      <c r="AL56" s="40" t="s">
        <v>123</v>
      </c>
      <c r="AM56" s="40" t="s">
        <v>123</v>
      </c>
      <c r="AN56" s="40" t="s">
        <v>123</v>
      </c>
      <c r="AO56" s="40" t="s">
        <v>123</v>
      </c>
      <c r="AP56" s="40" t="s">
        <v>123</v>
      </c>
      <c r="AQ56" s="40" t="s">
        <v>123</v>
      </c>
      <c r="AR56" s="40" t="s">
        <v>123</v>
      </c>
      <c r="AS56" s="40"/>
      <c r="AT56" s="40"/>
      <c r="AU56" s="40"/>
    </row>
    <row r="57" spans="1:47" ht="184.2" customHeight="1" x14ac:dyDescent="0.3">
      <c r="A57" s="28">
        <v>54</v>
      </c>
      <c r="B57" s="29" t="s">
        <v>256</v>
      </c>
      <c r="C57" s="30" t="s">
        <v>116</v>
      </c>
      <c r="D57" s="45" t="s">
        <v>117</v>
      </c>
      <c r="E57" s="45" t="s">
        <v>86</v>
      </c>
      <c r="F57" s="32" t="s">
        <v>82</v>
      </c>
      <c r="G57" s="32" t="s">
        <v>82</v>
      </c>
      <c r="H57" s="32" t="s">
        <v>82</v>
      </c>
      <c r="I57" s="33" t="s">
        <v>84</v>
      </c>
      <c r="J57" s="34" t="s">
        <v>84</v>
      </c>
      <c r="K57" s="33" t="s">
        <v>84</v>
      </c>
      <c r="L57" s="46" t="s">
        <v>258</v>
      </c>
      <c r="M57" s="42" t="s">
        <v>381</v>
      </c>
      <c r="N57" s="34">
        <v>1</v>
      </c>
      <c r="O57" s="34">
        <v>2</v>
      </c>
      <c r="P57" s="34">
        <v>3</v>
      </c>
      <c r="Q57" s="34">
        <v>1</v>
      </c>
      <c r="R57" s="34">
        <v>1</v>
      </c>
      <c r="S57" s="34">
        <f t="shared" si="4"/>
        <v>1.45</v>
      </c>
      <c r="T57" s="34">
        <v>5</v>
      </c>
      <c r="U57" s="34">
        <v>5</v>
      </c>
      <c r="V57" s="34">
        <f t="shared" si="5"/>
        <v>5</v>
      </c>
      <c r="W57" s="35">
        <f t="shared" si="7"/>
        <v>7.25</v>
      </c>
      <c r="X57" s="39" t="str">
        <f t="shared" si="0"/>
        <v>M</v>
      </c>
      <c r="Y57" s="36" t="s">
        <v>299</v>
      </c>
      <c r="Z57" s="37" t="s">
        <v>123</v>
      </c>
      <c r="AA57" s="34">
        <v>10</v>
      </c>
      <c r="AB57" s="34">
        <v>0</v>
      </c>
      <c r="AC57" s="34">
        <f t="shared" si="1"/>
        <v>10</v>
      </c>
      <c r="AD57" s="38">
        <f t="shared" si="2"/>
        <v>0.1</v>
      </c>
      <c r="AE57" s="39" t="str">
        <f t="shared" si="3"/>
        <v>R</v>
      </c>
      <c r="AF57" s="40" t="s">
        <v>123</v>
      </c>
      <c r="AG57" s="40" t="s">
        <v>123</v>
      </c>
      <c r="AH57" s="40" t="s">
        <v>123</v>
      </c>
      <c r="AI57" s="40" t="s">
        <v>123</v>
      </c>
      <c r="AJ57" s="40" t="s">
        <v>123</v>
      </c>
      <c r="AK57" s="40" t="s">
        <v>123</v>
      </c>
      <c r="AL57" s="40" t="s">
        <v>123</v>
      </c>
      <c r="AM57" s="40" t="s">
        <v>123</v>
      </c>
      <c r="AN57" s="40" t="s">
        <v>123</v>
      </c>
      <c r="AO57" s="40" t="s">
        <v>123</v>
      </c>
      <c r="AP57" s="40" t="s">
        <v>123</v>
      </c>
      <c r="AQ57" s="40" t="s">
        <v>123</v>
      </c>
      <c r="AR57" s="40" t="s">
        <v>123</v>
      </c>
      <c r="AS57" s="40"/>
      <c r="AT57" s="40"/>
      <c r="AU57" s="40"/>
    </row>
    <row r="58" spans="1:47" ht="213" customHeight="1" x14ac:dyDescent="0.3">
      <c r="A58" s="28">
        <v>55</v>
      </c>
      <c r="B58" s="29" t="s">
        <v>205</v>
      </c>
      <c r="C58" s="30" t="s">
        <v>148</v>
      </c>
      <c r="D58" s="31" t="s">
        <v>206</v>
      </c>
      <c r="E58" s="31" t="s">
        <v>158</v>
      </c>
      <c r="F58" s="32" t="s">
        <v>84</v>
      </c>
      <c r="G58" s="32" t="s">
        <v>329</v>
      </c>
      <c r="H58" s="32" t="s">
        <v>84</v>
      </c>
      <c r="I58" s="33" t="s">
        <v>84</v>
      </c>
      <c r="J58" s="34" t="s">
        <v>84</v>
      </c>
      <c r="K58" s="33" t="s">
        <v>84</v>
      </c>
      <c r="L58" s="46" t="s">
        <v>258</v>
      </c>
      <c r="M58" s="41" t="s">
        <v>159</v>
      </c>
      <c r="N58" s="34">
        <v>2</v>
      </c>
      <c r="O58" s="34">
        <v>3</v>
      </c>
      <c r="P58" s="34">
        <v>3</v>
      </c>
      <c r="Q58" s="34">
        <v>1</v>
      </c>
      <c r="R58" s="34">
        <v>5</v>
      </c>
      <c r="S58" s="34">
        <f t="shared" si="4"/>
        <v>2.4000000000000004</v>
      </c>
      <c r="T58" s="34">
        <v>4</v>
      </c>
      <c r="U58" s="34">
        <v>5</v>
      </c>
      <c r="V58" s="34">
        <f t="shared" si="5"/>
        <v>4.5999999999999996</v>
      </c>
      <c r="W58" s="35">
        <f t="shared" si="7"/>
        <v>11.040000000000001</v>
      </c>
      <c r="X58" s="39" t="str">
        <f t="shared" si="0"/>
        <v>M</v>
      </c>
      <c r="Y58" s="36" t="s">
        <v>300</v>
      </c>
      <c r="Z58" s="37" t="s">
        <v>123</v>
      </c>
      <c r="AA58" s="34">
        <v>10</v>
      </c>
      <c r="AB58" s="34">
        <v>0</v>
      </c>
      <c r="AC58" s="34">
        <f>AA58-AB58</f>
        <v>10</v>
      </c>
      <c r="AD58" s="38">
        <f>IF(W58-AC58&gt;0.1,W58-AC58,IF(W58-AC58&lt;=0.1,0.1))</f>
        <v>1.0400000000000009</v>
      </c>
      <c r="AE58" s="39" t="str">
        <f t="shared" si="3"/>
        <v>R</v>
      </c>
      <c r="AF58" s="40" t="s">
        <v>123</v>
      </c>
      <c r="AG58" s="40" t="s">
        <v>123</v>
      </c>
      <c r="AH58" s="40" t="s">
        <v>123</v>
      </c>
      <c r="AI58" s="40" t="s">
        <v>123</v>
      </c>
      <c r="AJ58" s="40" t="s">
        <v>123</v>
      </c>
      <c r="AK58" s="40" t="s">
        <v>123</v>
      </c>
      <c r="AL58" s="40" t="s">
        <v>123</v>
      </c>
      <c r="AM58" s="40" t="s">
        <v>123</v>
      </c>
      <c r="AN58" s="40" t="s">
        <v>123</v>
      </c>
      <c r="AO58" s="40" t="s">
        <v>123</v>
      </c>
      <c r="AP58" s="40" t="s">
        <v>123</v>
      </c>
      <c r="AQ58" s="40" t="s">
        <v>123</v>
      </c>
      <c r="AR58" s="40" t="s">
        <v>123</v>
      </c>
      <c r="AS58" s="40"/>
      <c r="AT58" s="40"/>
      <c r="AU58" s="40"/>
    </row>
    <row r="59" spans="1:47" ht="249" customHeight="1" x14ac:dyDescent="0.3">
      <c r="A59" s="28">
        <v>56</v>
      </c>
      <c r="B59" s="29" t="s">
        <v>61</v>
      </c>
      <c r="C59" s="30" t="s">
        <v>30</v>
      </c>
      <c r="D59" s="45" t="s">
        <v>98</v>
      </c>
      <c r="E59" s="45" t="s">
        <v>95</v>
      </c>
      <c r="F59" s="30" t="s">
        <v>82</v>
      </c>
      <c r="G59" s="30" t="s">
        <v>82</v>
      </c>
      <c r="H59" s="30" t="s">
        <v>84</v>
      </c>
      <c r="I59" s="33" t="s">
        <v>84</v>
      </c>
      <c r="J59" s="34" t="s">
        <v>82</v>
      </c>
      <c r="K59" s="33" t="s">
        <v>84</v>
      </c>
      <c r="L59" s="46" t="s">
        <v>401</v>
      </c>
      <c r="M59" s="52" t="s">
        <v>382</v>
      </c>
      <c r="N59" s="34">
        <v>2</v>
      </c>
      <c r="O59" s="34">
        <v>1</v>
      </c>
      <c r="P59" s="34">
        <v>3</v>
      </c>
      <c r="Q59" s="34">
        <v>1</v>
      </c>
      <c r="R59" s="34">
        <v>1</v>
      </c>
      <c r="S59" s="34">
        <f t="shared" si="4"/>
        <v>1.7</v>
      </c>
      <c r="T59" s="34">
        <v>3</v>
      </c>
      <c r="U59" s="34">
        <v>5</v>
      </c>
      <c r="V59" s="34">
        <f t="shared" si="5"/>
        <v>4.2</v>
      </c>
      <c r="W59" s="35">
        <f t="shared" si="7"/>
        <v>7.14</v>
      </c>
      <c r="X59" s="39" t="str">
        <f t="shared" si="0"/>
        <v>M</v>
      </c>
      <c r="Y59" s="36" t="s">
        <v>301</v>
      </c>
      <c r="Z59" s="37" t="s">
        <v>123</v>
      </c>
      <c r="AA59" s="34">
        <v>8</v>
      </c>
      <c r="AB59" s="34">
        <v>0</v>
      </c>
      <c r="AC59" s="34">
        <f t="shared" si="1"/>
        <v>8</v>
      </c>
      <c r="AD59" s="38">
        <f t="shared" si="2"/>
        <v>0.1</v>
      </c>
      <c r="AE59" s="39" t="str">
        <f t="shared" si="3"/>
        <v>R</v>
      </c>
      <c r="AF59" s="40" t="s">
        <v>123</v>
      </c>
      <c r="AG59" s="40" t="s">
        <v>123</v>
      </c>
      <c r="AH59" s="40" t="s">
        <v>123</v>
      </c>
      <c r="AI59" s="40" t="s">
        <v>123</v>
      </c>
      <c r="AJ59" s="40" t="s">
        <v>123</v>
      </c>
      <c r="AK59" s="40" t="s">
        <v>123</v>
      </c>
      <c r="AL59" s="40" t="s">
        <v>123</v>
      </c>
      <c r="AM59" s="40" t="s">
        <v>123</v>
      </c>
      <c r="AN59" s="40" t="s">
        <v>123</v>
      </c>
      <c r="AO59" s="40" t="s">
        <v>123</v>
      </c>
      <c r="AP59" s="40" t="s">
        <v>123</v>
      </c>
      <c r="AQ59" s="40" t="s">
        <v>123</v>
      </c>
      <c r="AR59" s="40" t="s">
        <v>123</v>
      </c>
      <c r="AS59" s="40" t="s">
        <v>114</v>
      </c>
      <c r="AT59" s="40" t="s">
        <v>120</v>
      </c>
      <c r="AU59" s="40" t="s">
        <v>234</v>
      </c>
    </row>
    <row r="60" spans="1:47" ht="203.55" customHeight="1" x14ac:dyDescent="0.3">
      <c r="A60" s="28">
        <v>57</v>
      </c>
      <c r="B60" s="29" t="s">
        <v>61</v>
      </c>
      <c r="C60" s="30" t="s">
        <v>78</v>
      </c>
      <c r="D60" s="31" t="s">
        <v>156</v>
      </c>
      <c r="E60" s="31" t="s">
        <v>226</v>
      </c>
      <c r="F60" s="30" t="s">
        <v>84</v>
      </c>
      <c r="G60" s="30" t="s">
        <v>330</v>
      </c>
      <c r="H60" s="30" t="s">
        <v>84</v>
      </c>
      <c r="I60" s="33" t="s">
        <v>84</v>
      </c>
      <c r="J60" s="34" t="s">
        <v>82</v>
      </c>
      <c r="K60" s="33" t="s">
        <v>84</v>
      </c>
      <c r="L60" s="46" t="s">
        <v>401</v>
      </c>
      <c r="M60" s="42" t="s">
        <v>383</v>
      </c>
      <c r="N60" s="34">
        <v>5</v>
      </c>
      <c r="O60" s="34">
        <v>3</v>
      </c>
      <c r="P60" s="34">
        <v>3</v>
      </c>
      <c r="Q60" s="34">
        <v>1</v>
      </c>
      <c r="R60" s="34">
        <v>5</v>
      </c>
      <c r="S60" s="34">
        <f t="shared" si="4"/>
        <v>3.6000000000000005</v>
      </c>
      <c r="T60" s="34">
        <v>5</v>
      </c>
      <c r="U60" s="34">
        <v>5</v>
      </c>
      <c r="V60" s="34">
        <f t="shared" si="5"/>
        <v>5</v>
      </c>
      <c r="W60" s="35">
        <f t="shared" si="7"/>
        <v>18.000000000000004</v>
      </c>
      <c r="X60" s="39" t="str">
        <f t="shared" si="0"/>
        <v>A</v>
      </c>
      <c r="Y60" s="36" t="s">
        <v>302</v>
      </c>
      <c r="Z60" s="37" t="s">
        <v>123</v>
      </c>
      <c r="AA60" s="34">
        <v>10</v>
      </c>
      <c r="AB60" s="34">
        <v>0</v>
      </c>
      <c r="AC60" s="34">
        <f t="shared" si="1"/>
        <v>10</v>
      </c>
      <c r="AD60" s="38">
        <f t="shared" si="2"/>
        <v>8.0000000000000036</v>
      </c>
      <c r="AE60" s="39" t="str">
        <f t="shared" si="3"/>
        <v>M</v>
      </c>
      <c r="AF60" s="37" t="s">
        <v>123</v>
      </c>
      <c r="AG60" s="37" t="s">
        <v>123</v>
      </c>
      <c r="AH60" s="37" t="s">
        <v>123</v>
      </c>
      <c r="AI60" s="37" t="s">
        <v>123</v>
      </c>
      <c r="AJ60" s="37" t="s">
        <v>123</v>
      </c>
      <c r="AK60" s="37" t="s">
        <v>123</v>
      </c>
      <c r="AL60" s="37" t="s">
        <v>123</v>
      </c>
      <c r="AM60" s="37" t="s">
        <v>123</v>
      </c>
      <c r="AN60" s="37" t="s">
        <v>123</v>
      </c>
      <c r="AO60" s="37" t="s">
        <v>123</v>
      </c>
      <c r="AP60" s="37" t="s">
        <v>123</v>
      </c>
      <c r="AQ60" s="37" t="s">
        <v>123</v>
      </c>
      <c r="AR60" s="37" t="s">
        <v>123</v>
      </c>
      <c r="AS60" s="40" t="s">
        <v>398</v>
      </c>
      <c r="AT60" s="40" t="s">
        <v>120</v>
      </c>
      <c r="AU60" s="40" t="s">
        <v>395</v>
      </c>
    </row>
    <row r="61" spans="1:47" ht="206.55" customHeight="1" x14ac:dyDescent="0.3">
      <c r="A61" s="28">
        <v>58</v>
      </c>
      <c r="B61" s="29" t="s">
        <v>61</v>
      </c>
      <c r="C61" s="30" t="s">
        <v>31</v>
      </c>
      <c r="D61" s="31" t="s">
        <v>207</v>
      </c>
      <c r="E61" s="45" t="s">
        <v>208</v>
      </c>
      <c r="F61" s="30" t="s">
        <v>82</v>
      </c>
      <c r="G61" s="30" t="s">
        <v>82</v>
      </c>
      <c r="H61" s="30" t="s">
        <v>84</v>
      </c>
      <c r="I61" s="33" t="s">
        <v>84</v>
      </c>
      <c r="J61" s="34" t="s">
        <v>82</v>
      </c>
      <c r="K61" s="33" t="s">
        <v>84</v>
      </c>
      <c r="L61" s="46" t="s">
        <v>401</v>
      </c>
      <c r="M61" s="42" t="s">
        <v>383</v>
      </c>
      <c r="N61" s="34">
        <v>2</v>
      </c>
      <c r="O61" s="34">
        <v>1</v>
      </c>
      <c r="P61" s="34">
        <v>3</v>
      </c>
      <c r="Q61" s="34">
        <v>1</v>
      </c>
      <c r="R61" s="34">
        <v>1</v>
      </c>
      <c r="S61" s="34">
        <f t="shared" si="4"/>
        <v>1.7</v>
      </c>
      <c r="T61" s="34">
        <v>3</v>
      </c>
      <c r="U61" s="34">
        <v>5</v>
      </c>
      <c r="V61" s="34">
        <f t="shared" si="5"/>
        <v>4.2</v>
      </c>
      <c r="W61" s="35">
        <f t="shared" si="7"/>
        <v>7.14</v>
      </c>
      <c r="X61" s="39" t="str">
        <f t="shared" si="0"/>
        <v>M</v>
      </c>
      <c r="Y61" s="36" t="s">
        <v>303</v>
      </c>
      <c r="Z61" s="37" t="s">
        <v>123</v>
      </c>
      <c r="AA61" s="34">
        <v>9</v>
      </c>
      <c r="AB61" s="34">
        <v>0</v>
      </c>
      <c r="AC61" s="34">
        <f t="shared" si="1"/>
        <v>9</v>
      </c>
      <c r="AD61" s="38">
        <f t="shared" si="2"/>
        <v>0.1</v>
      </c>
      <c r="AE61" s="39" t="str">
        <f t="shared" si="3"/>
        <v>R</v>
      </c>
      <c r="AF61" s="40" t="s">
        <v>123</v>
      </c>
      <c r="AG61" s="40" t="s">
        <v>123</v>
      </c>
      <c r="AH61" s="40" t="s">
        <v>123</v>
      </c>
      <c r="AI61" s="40" t="s">
        <v>123</v>
      </c>
      <c r="AJ61" s="40" t="s">
        <v>123</v>
      </c>
      <c r="AK61" s="40" t="s">
        <v>123</v>
      </c>
      <c r="AL61" s="40" t="s">
        <v>123</v>
      </c>
      <c r="AM61" s="40" t="s">
        <v>123</v>
      </c>
      <c r="AN61" s="40" t="s">
        <v>123</v>
      </c>
      <c r="AO61" s="40" t="s">
        <v>123</v>
      </c>
      <c r="AP61" s="40" t="s">
        <v>123</v>
      </c>
      <c r="AQ61" s="40" t="s">
        <v>123</v>
      </c>
      <c r="AR61" s="40" t="s">
        <v>123</v>
      </c>
      <c r="AS61" s="40" t="s">
        <v>327</v>
      </c>
      <c r="AT61" s="40" t="s">
        <v>120</v>
      </c>
      <c r="AU61" s="40" t="s">
        <v>81</v>
      </c>
    </row>
    <row r="62" spans="1:47" ht="228" customHeight="1" x14ac:dyDescent="0.3">
      <c r="A62" s="28">
        <v>59</v>
      </c>
      <c r="B62" s="29" t="s">
        <v>61</v>
      </c>
      <c r="C62" s="30" t="s">
        <v>32</v>
      </c>
      <c r="D62" s="31" t="s">
        <v>209</v>
      </c>
      <c r="E62" s="45" t="s">
        <v>96</v>
      </c>
      <c r="F62" s="30" t="s">
        <v>82</v>
      </c>
      <c r="G62" s="30" t="s">
        <v>82</v>
      </c>
      <c r="H62" s="30" t="s">
        <v>84</v>
      </c>
      <c r="I62" s="33" t="s">
        <v>84</v>
      </c>
      <c r="J62" s="34" t="s">
        <v>82</v>
      </c>
      <c r="K62" s="33" t="s">
        <v>84</v>
      </c>
      <c r="L62" s="46" t="s">
        <v>401</v>
      </c>
      <c r="M62" s="42" t="s">
        <v>384</v>
      </c>
      <c r="N62" s="34">
        <v>2</v>
      </c>
      <c r="O62" s="34">
        <v>3</v>
      </c>
      <c r="P62" s="34">
        <v>3</v>
      </c>
      <c r="Q62" s="34">
        <v>1</v>
      </c>
      <c r="R62" s="34">
        <v>1</v>
      </c>
      <c r="S62" s="34">
        <f t="shared" si="4"/>
        <v>2</v>
      </c>
      <c r="T62" s="34">
        <v>3</v>
      </c>
      <c r="U62" s="34">
        <v>5</v>
      </c>
      <c r="V62" s="34">
        <f t="shared" si="5"/>
        <v>4.2</v>
      </c>
      <c r="W62" s="35">
        <f t="shared" si="7"/>
        <v>8.4</v>
      </c>
      <c r="X62" s="39" t="str">
        <f t="shared" si="0"/>
        <v>M</v>
      </c>
      <c r="Y62" s="36" t="s">
        <v>304</v>
      </c>
      <c r="Z62" s="37" t="s">
        <v>123</v>
      </c>
      <c r="AA62" s="34">
        <v>9</v>
      </c>
      <c r="AB62" s="34">
        <v>0</v>
      </c>
      <c r="AC62" s="34">
        <f t="shared" si="1"/>
        <v>9</v>
      </c>
      <c r="AD62" s="38">
        <f t="shared" si="2"/>
        <v>0.1</v>
      </c>
      <c r="AE62" s="39" t="str">
        <f t="shared" si="3"/>
        <v>R</v>
      </c>
      <c r="AF62" s="40" t="s">
        <v>123</v>
      </c>
      <c r="AG62" s="40" t="s">
        <v>123</v>
      </c>
      <c r="AH62" s="40" t="s">
        <v>123</v>
      </c>
      <c r="AI62" s="40" t="s">
        <v>123</v>
      </c>
      <c r="AJ62" s="40" t="s">
        <v>123</v>
      </c>
      <c r="AK62" s="40" t="s">
        <v>123</v>
      </c>
      <c r="AL62" s="40" t="s">
        <v>123</v>
      </c>
      <c r="AM62" s="40" t="s">
        <v>123</v>
      </c>
      <c r="AN62" s="40" t="s">
        <v>123</v>
      </c>
      <c r="AO62" s="40" t="s">
        <v>123</v>
      </c>
      <c r="AP62" s="40" t="s">
        <v>123</v>
      </c>
      <c r="AQ62" s="40" t="s">
        <v>123</v>
      </c>
      <c r="AR62" s="40" t="s">
        <v>123</v>
      </c>
      <c r="AS62" s="40" t="s">
        <v>328</v>
      </c>
      <c r="AT62" s="40" t="s">
        <v>120</v>
      </c>
      <c r="AU62" s="40" t="s">
        <v>395</v>
      </c>
    </row>
    <row r="63" spans="1:47" ht="240.45" customHeight="1" x14ac:dyDescent="0.3">
      <c r="A63" s="28">
        <v>60</v>
      </c>
      <c r="B63" s="35" t="s">
        <v>212</v>
      </c>
      <c r="C63" s="30" t="s">
        <v>153</v>
      </c>
      <c r="D63" s="31" t="s">
        <v>213</v>
      </c>
      <c r="E63" s="31" t="s">
        <v>134</v>
      </c>
      <c r="F63" s="30" t="s">
        <v>84</v>
      </c>
      <c r="G63" s="30" t="s">
        <v>331</v>
      </c>
      <c r="H63" s="30" t="s">
        <v>82</v>
      </c>
      <c r="I63" s="32" t="s">
        <v>91</v>
      </c>
      <c r="J63" s="33" t="s">
        <v>84</v>
      </c>
      <c r="K63" s="33" t="s">
        <v>84</v>
      </c>
      <c r="L63" s="46" t="s">
        <v>258</v>
      </c>
      <c r="M63" s="36" t="s">
        <v>385</v>
      </c>
      <c r="N63" s="43">
        <v>3</v>
      </c>
      <c r="O63" s="34">
        <v>5</v>
      </c>
      <c r="P63" s="34">
        <v>3</v>
      </c>
      <c r="Q63" s="34">
        <v>1</v>
      </c>
      <c r="R63" s="34">
        <v>3</v>
      </c>
      <c r="S63" s="34">
        <f t="shared" si="4"/>
        <v>2.9000000000000004</v>
      </c>
      <c r="T63" s="34">
        <v>3</v>
      </c>
      <c r="U63" s="34">
        <v>5</v>
      </c>
      <c r="V63" s="34">
        <f t="shared" si="5"/>
        <v>4.2</v>
      </c>
      <c r="W63" s="35">
        <f t="shared" si="7"/>
        <v>12.180000000000001</v>
      </c>
      <c r="X63" s="39" t="str">
        <f t="shared" si="0"/>
        <v>M</v>
      </c>
      <c r="Y63" s="36" t="s">
        <v>305</v>
      </c>
      <c r="Z63" s="37" t="s">
        <v>123</v>
      </c>
      <c r="AA63" s="34">
        <v>8</v>
      </c>
      <c r="AB63" s="34">
        <v>0</v>
      </c>
      <c r="AC63" s="34">
        <f t="shared" si="1"/>
        <v>8</v>
      </c>
      <c r="AD63" s="38">
        <f t="shared" si="2"/>
        <v>4.1800000000000015</v>
      </c>
      <c r="AE63" s="39" t="str">
        <f t="shared" si="3"/>
        <v>B</v>
      </c>
      <c r="AF63" s="44" t="s">
        <v>123</v>
      </c>
      <c r="AG63" s="44" t="s">
        <v>123</v>
      </c>
      <c r="AH63" s="44" t="s">
        <v>123</v>
      </c>
      <c r="AI63" s="44" t="s">
        <v>123</v>
      </c>
      <c r="AJ63" s="44" t="s">
        <v>123</v>
      </c>
      <c r="AK63" s="44" t="s">
        <v>123</v>
      </c>
      <c r="AL63" s="44" t="s">
        <v>123</v>
      </c>
      <c r="AM63" s="44" t="s">
        <v>123</v>
      </c>
      <c r="AN63" s="44" t="s">
        <v>123</v>
      </c>
      <c r="AO63" s="44" t="s">
        <v>123</v>
      </c>
      <c r="AP63" s="44" t="s">
        <v>123</v>
      </c>
      <c r="AQ63" s="44" t="s">
        <v>123</v>
      </c>
      <c r="AR63" s="44" t="s">
        <v>123</v>
      </c>
      <c r="AS63" s="40"/>
      <c r="AT63" s="40"/>
      <c r="AU63" s="40"/>
    </row>
    <row r="64" spans="1:47" ht="290.39999999999998" customHeight="1" x14ac:dyDescent="0.3">
      <c r="A64" s="28">
        <v>61</v>
      </c>
      <c r="B64" s="35" t="s">
        <v>215</v>
      </c>
      <c r="C64" s="30" t="s">
        <v>216</v>
      </c>
      <c r="D64" s="31" t="s">
        <v>217</v>
      </c>
      <c r="E64" s="31" t="s">
        <v>218</v>
      </c>
      <c r="F64" s="30" t="s">
        <v>92</v>
      </c>
      <c r="G64" s="30" t="s">
        <v>329</v>
      </c>
      <c r="H64" s="30" t="s">
        <v>82</v>
      </c>
      <c r="I64" s="32" t="s">
        <v>91</v>
      </c>
      <c r="J64" s="33" t="s">
        <v>84</v>
      </c>
      <c r="K64" s="33" t="s">
        <v>84</v>
      </c>
      <c r="L64" s="46" t="s">
        <v>399</v>
      </c>
      <c r="M64" s="36" t="s">
        <v>386</v>
      </c>
      <c r="N64" s="43">
        <v>2</v>
      </c>
      <c r="O64" s="34">
        <v>3</v>
      </c>
      <c r="P64" s="34">
        <v>3</v>
      </c>
      <c r="Q64" s="34">
        <v>1</v>
      </c>
      <c r="R64" s="34">
        <v>5</v>
      </c>
      <c r="S64" s="34">
        <f t="shared" si="4"/>
        <v>2.4000000000000004</v>
      </c>
      <c r="T64" s="34">
        <v>3</v>
      </c>
      <c r="U64" s="34">
        <v>5</v>
      </c>
      <c r="V64" s="34">
        <f t="shared" si="5"/>
        <v>4.2</v>
      </c>
      <c r="W64" s="35">
        <f t="shared" si="7"/>
        <v>10.080000000000002</v>
      </c>
      <c r="X64" s="39" t="str">
        <f t="shared" si="0"/>
        <v>M</v>
      </c>
      <c r="Y64" s="36" t="s">
        <v>306</v>
      </c>
      <c r="Z64" s="37" t="s">
        <v>123</v>
      </c>
      <c r="AA64" s="34">
        <v>10</v>
      </c>
      <c r="AB64" s="34">
        <v>0</v>
      </c>
      <c r="AC64" s="34">
        <f t="shared" si="1"/>
        <v>10</v>
      </c>
      <c r="AD64" s="38">
        <f t="shared" si="2"/>
        <v>0.1</v>
      </c>
      <c r="AE64" s="39" t="str">
        <f t="shared" si="3"/>
        <v>R</v>
      </c>
      <c r="AF64" s="40" t="s">
        <v>123</v>
      </c>
      <c r="AG64" s="40" t="s">
        <v>123</v>
      </c>
      <c r="AH64" s="40" t="s">
        <v>123</v>
      </c>
      <c r="AI64" s="40" t="s">
        <v>123</v>
      </c>
      <c r="AJ64" s="44" t="s">
        <v>123</v>
      </c>
      <c r="AK64" s="44" t="s">
        <v>123</v>
      </c>
      <c r="AL64" s="44" t="s">
        <v>123</v>
      </c>
      <c r="AM64" s="44" t="s">
        <v>123</v>
      </c>
      <c r="AN64" s="44" t="s">
        <v>123</v>
      </c>
      <c r="AO64" s="44" t="s">
        <v>123</v>
      </c>
      <c r="AP64" s="44" t="s">
        <v>123</v>
      </c>
      <c r="AQ64" s="44" t="s">
        <v>123</v>
      </c>
      <c r="AR64" s="44" t="s">
        <v>123</v>
      </c>
      <c r="AS64" s="40"/>
      <c r="AT64" s="40"/>
      <c r="AU64" s="40"/>
    </row>
    <row r="65" spans="1:47" ht="160.19999999999999" customHeight="1" x14ac:dyDescent="0.3">
      <c r="A65" s="28">
        <v>62</v>
      </c>
      <c r="B65" s="35" t="s">
        <v>257</v>
      </c>
      <c r="C65" s="30" t="s">
        <v>154</v>
      </c>
      <c r="D65" s="31" t="s">
        <v>160</v>
      </c>
      <c r="E65" s="31" t="s">
        <v>161</v>
      </c>
      <c r="F65" s="30" t="s">
        <v>82</v>
      </c>
      <c r="G65" s="30" t="s">
        <v>82</v>
      </c>
      <c r="H65" s="30" t="s">
        <v>82</v>
      </c>
      <c r="I65" s="32" t="s">
        <v>91</v>
      </c>
      <c r="J65" s="33" t="s">
        <v>84</v>
      </c>
      <c r="K65" s="33" t="s">
        <v>84</v>
      </c>
      <c r="L65" s="46" t="s">
        <v>399</v>
      </c>
      <c r="M65" s="36" t="s">
        <v>387</v>
      </c>
      <c r="N65" s="43">
        <v>2</v>
      </c>
      <c r="O65" s="34">
        <v>2</v>
      </c>
      <c r="P65" s="34">
        <v>3</v>
      </c>
      <c r="Q65" s="34">
        <v>1</v>
      </c>
      <c r="R65" s="34">
        <v>1</v>
      </c>
      <c r="S65" s="34">
        <f t="shared" si="4"/>
        <v>1.85</v>
      </c>
      <c r="T65" s="34">
        <v>3</v>
      </c>
      <c r="U65" s="34">
        <v>5</v>
      </c>
      <c r="V65" s="34">
        <f t="shared" ref="V65:V72" si="8">(T65*$T$1)+(U65*$U$1)</f>
        <v>4.2</v>
      </c>
      <c r="W65" s="35">
        <f t="shared" si="7"/>
        <v>7.7700000000000005</v>
      </c>
      <c r="X65" s="39" t="str">
        <f t="shared" si="0"/>
        <v>M</v>
      </c>
      <c r="Y65" s="36" t="s">
        <v>307</v>
      </c>
      <c r="Z65" s="37" t="s">
        <v>123</v>
      </c>
      <c r="AA65" s="34">
        <v>9</v>
      </c>
      <c r="AB65" s="34">
        <v>0</v>
      </c>
      <c r="AC65" s="34">
        <f t="shared" ref="AC65:AC72" si="9">AA65-AB65</f>
        <v>9</v>
      </c>
      <c r="AD65" s="38">
        <f t="shared" ref="AD65:AD72" si="10">IF(W65-AC65&gt;0.1,W65-AC65,IF(W65-AC65&lt;=0.1,0.1))</f>
        <v>0.1</v>
      </c>
      <c r="AE65" s="39" t="str">
        <f t="shared" si="3"/>
        <v>R</v>
      </c>
      <c r="AF65" s="40" t="s">
        <v>123</v>
      </c>
      <c r="AG65" s="40" t="s">
        <v>123</v>
      </c>
      <c r="AH65" s="40" t="s">
        <v>123</v>
      </c>
      <c r="AI65" s="40" t="s">
        <v>123</v>
      </c>
      <c r="AJ65" s="44" t="s">
        <v>123</v>
      </c>
      <c r="AK65" s="44" t="s">
        <v>123</v>
      </c>
      <c r="AL65" s="44" t="s">
        <v>123</v>
      </c>
      <c r="AM65" s="44" t="s">
        <v>123</v>
      </c>
      <c r="AN65" s="44" t="s">
        <v>123</v>
      </c>
      <c r="AO65" s="44" t="s">
        <v>123</v>
      </c>
      <c r="AP65" s="44" t="s">
        <v>123</v>
      </c>
      <c r="AQ65" s="44" t="s">
        <v>123</v>
      </c>
      <c r="AR65" s="44" t="s">
        <v>123</v>
      </c>
      <c r="AS65" s="40"/>
      <c r="AT65" s="40"/>
      <c r="AU65" s="40"/>
    </row>
    <row r="66" spans="1:47" ht="160.19999999999999" customHeight="1" x14ac:dyDescent="0.3">
      <c r="A66" s="28">
        <v>63</v>
      </c>
      <c r="B66" s="35" t="s">
        <v>257</v>
      </c>
      <c r="C66" s="30" t="s">
        <v>155</v>
      </c>
      <c r="D66" s="31" t="s">
        <v>160</v>
      </c>
      <c r="E66" s="31" t="s">
        <v>161</v>
      </c>
      <c r="F66" s="30" t="s">
        <v>82</v>
      </c>
      <c r="G66" s="30" t="s">
        <v>82</v>
      </c>
      <c r="H66" s="30" t="s">
        <v>82</v>
      </c>
      <c r="I66" s="32" t="s">
        <v>91</v>
      </c>
      <c r="J66" s="33" t="s">
        <v>84</v>
      </c>
      <c r="K66" s="33" t="s">
        <v>84</v>
      </c>
      <c r="L66" s="46" t="s">
        <v>258</v>
      </c>
      <c r="M66" s="36" t="s">
        <v>388</v>
      </c>
      <c r="N66" s="43">
        <v>1</v>
      </c>
      <c r="O66" s="34">
        <v>3</v>
      </c>
      <c r="P66" s="34">
        <v>3</v>
      </c>
      <c r="Q66" s="34">
        <v>1</v>
      </c>
      <c r="R66" s="34">
        <v>1</v>
      </c>
      <c r="S66" s="34">
        <f t="shared" si="4"/>
        <v>1.5999999999999999</v>
      </c>
      <c r="T66" s="34">
        <v>3</v>
      </c>
      <c r="U66" s="34">
        <v>5</v>
      </c>
      <c r="V66" s="34">
        <f t="shared" si="8"/>
        <v>4.2</v>
      </c>
      <c r="W66" s="35">
        <f t="shared" si="7"/>
        <v>6.72</v>
      </c>
      <c r="X66" s="39" t="str">
        <f t="shared" si="0"/>
        <v>M</v>
      </c>
      <c r="Y66" s="36" t="s">
        <v>307</v>
      </c>
      <c r="Z66" s="37" t="s">
        <v>123</v>
      </c>
      <c r="AA66" s="34">
        <v>9</v>
      </c>
      <c r="AB66" s="34">
        <v>0</v>
      </c>
      <c r="AC66" s="34">
        <f t="shared" si="9"/>
        <v>9</v>
      </c>
      <c r="AD66" s="38">
        <f t="shared" si="10"/>
        <v>0.1</v>
      </c>
      <c r="AE66" s="39" t="str">
        <f t="shared" si="3"/>
        <v>R</v>
      </c>
      <c r="AF66" s="40" t="s">
        <v>123</v>
      </c>
      <c r="AG66" s="40" t="s">
        <v>123</v>
      </c>
      <c r="AH66" s="40" t="s">
        <v>123</v>
      </c>
      <c r="AI66" s="40" t="s">
        <v>123</v>
      </c>
      <c r="AJ66" s="44" t="s">
        <v>123</v>
      </c>
      <c r="AK66" s="44" t="s">
        <v>123</v>
      </c>
      <c r="AL66" s="44" t="s">
        <v>123</v>
      </c>
      <c r="AM66" s="44" t="s">
        <v>123</v>
      </c>
      <c r="AN66" s="44" t="s">
        <v>123</v>
      </c>
      <c r="AO66" s="44" t="s">
        <v>123</v>
      </c>
      <c r="AP66" s="44" t="s">
        <v>123</v>
      </c>
      <c r="AQ66" s="44" t="s">
        <v>123</v>
      </c>
      <c r="AR66" s="44" t="s">
        <v>123</v>
      </c>
      <c r="AS66" s="40"/>
      <c r="AT66" s="40"/>
      <c r="AU66" s="40"/>
    </row>
    <row r="67" spans="1:47" ht="172.8" customHeight="1" x14ac:dyDescent="0.3">
      <c r="A67" s="28">
        <v>64</v>
      </c>
      <c r="B67" s="35" t="s">
        <v>164</v>
      </c>
      <c r="C67" s="30" t="s">
        <v>133</v>
      </c>
      <c r="D67" s="31" t="s">
        <v>219</v>
      </c>
      <c r="E67" s="31" t="s">
        <v>134</v>
      </c>
      <c r="F67" s="30" t="s">
        <v>84</v>
      </c>
      <c r="G67" s="30" t="s">
        <v>331</v>
      </c>
      <c r="H67" s="30" t="s">
        <v>82</v>
      </c>
      <c r="I67" s="32" t="s">
        <v>91</v>
      </c>
      <c r="J67" s="33" t="s">
        <v>84</v>
      </c>
      <c r="K67" s="33" t="s">
        <v>84</v>
      </c>
      <c r="L67" s="46" t="s">
        <v>258</v>
      </c>
      <c r="M67" s="36" t="s">
        <v>135</v>
      </c>
      <c r="N67" s="43">
        <v>3</v>
      </c>
      <c r="O67" s="34">
        <v>5</v>
      </c>
      <c r="P67" s="34">
        <v>3</v>
      </c>
      <c r="Q67" s="34">
        <v>1</v>
      </c>
      <c r="R67" s="34">
        <v>3</v>
      </c>
      <c r="S67" s="34">
        <f t="shared" si="4"/>
        <v>2.9000000000000004</v>
      </c>
      <c r="T67" s="34">
        <v>3</v>
      </c>
      <c r="U67" s="34">
        <v>5</v>
      </c>
      <c r="V67" s="34">
        <f t="shared" si="8"/>
        <v>4.2</v>
      </c>
      <c r="W67" s="35">
        <f t="shared" si="7"/>
        <v>12.180000000000001</v>
      </c>
      <c r="X67" s="39" t="str">
        <f t="shared" si="0"/>
        <v>M</v>
      </c>
      <c r="Y67" s="36" t="s">
        <v>308</v>
      </c>
      <c r="Z67" s="37" t="s">
        <v>123</v>
      </c>
      <c r="AA67" s="34">
        <v>9</v>
      </c>
      <c r="AB67" s="34">
        <v>0</v>
      </c>
      <c r="AC67" s="34">
        <f t="shared" si="9"/>
        <v>9</v>
      </c>
      <c r="AD67" s="38">
        <f t="shared" si="10"/>
        <v>3.1800000000000015</v>
      </c>
      <c r="AE67" s="39" t="str">
        <f t="shared" si="3"/>
        <v>B</v>
      </c>
      <c r="AF67" s="40" t="s">
        <v>123</v>
      </c>
      <c r="AG67" s="40" t="s">
        <v>123</v>
      </c>
      <c r="AH67" s="40" t="s">
        <v>123</v>
      </c>
      <c r="AI67" s="40" t="s">
        <v>123</v>
      </c>
      <c r="AJ67" s="44" t="s">
        <v>123</v>
      </c>
      <c r="AK67" s="44" t="s">
        <v>123</v>
      </c>
      <c r="AL67" s="44" t="s">
        <v>123</v>
      </c>
      <c r="AM67" s="44" t="s">
        <v>123</v>
      </c>
      <c r="AN67" s="44" t="s">
        <v>123</v>
      </c>
      <c r="AO67" s="44" t="s">
        <v>123</v>
      </c>
      <c r="AP67" s="44" t="s">
        <v>123</v>
      </c>
      <c r="AQ67" s="44" t="s">
        <v>123</v>
      </c>
      <c r="AR67" s="44" t="s">
        <v>123</v>
      </c>
      <c r="AS67" s="40"/>
      <c r="AT67" s="40"/>
      <c r="AU67" s="40"/>
    </row>
    <row r="68" spans="1:47" ht="172.8" customHeight="1" x14ac:dyDescent="0.3">
      <c r="A68" s="28">
        <v>65</v>
      </c>
      <c r="B68" s="35" t="s">
        <v>162</v>
      </c>
      <c r="C68" s="30" t="s">
        <v>139</v>
      </c>
      <c r="D68" s="31" t="s">
        <v>220</v>
      </c>
      <c r="E68" s="31" t="s">
        <v>134</v>
      </c>
      <c r="F68" s="30" t="s">
        <v>84</v>
      </c>
      <c r="G68" s="30" t="s">
        <v>331</v>
      </c>
      <c r="H68" s="30" t="s">
        <v>140</v>
      </c>
      <c r="I68" s="32" t="s">
        <v>91</v>
      </c>
      <c r="J68" s="33" t="s">
        <v>84</v>
      </c>
      <c r="K68" s="33" t="s">
        <v>84</v>
      </c>
      <c r="L68" s="46" t="s">
        <v>258</v>
      </c>
      <c r="M68" s="36" t="s">
        <v>389</v>
      </c>
      <c r="N68" s="43">
        <v>4</v>
      </c>
      <c r="O68" s="34">
        <v>5</v>
      </c>
      <c r="P68" s="34">
        <v>3</v>
      </c>
      <c r="Q68" s="34">
        <v>1</v>
      </c>
      <c r="R68" s="34">
        <v>3</v>
      </c>
      <c r="S68" s="34">
        <f t="shared" si="4"/>
        <v>3.3</v>
      </c>
      <c r="T68" s="34">
        <v>3</v>
      </c>
      <c r="U68" s="34">
        <v>5</v>
      </c>
      <c r="V68" s="34">
        <f t="shared" si="8"/>
        <v>4.2</v>
      </c>
      <c r="W68" s="35">
        <f t="shared" si="7"/>
        <v>13.86</v>
      </c>
      <c r="X68" s="39" t="str">
        <f t="shared" ref="X68:X72" si="11">IF(W68="","",IF(W68&gt;16,"A",IF(W68&gt;5,"M",IF(W68&gt;2,"B","R"))))</f>
        <v>M</v>
      </c>
      <c r="Y68" s="36" t="s">
        <v>309</v>
      </c>
      <c r="Z68" s="37" t="s">
        <v>123</v>
      </c>
      <c r="AA68" s="34">
        <v>10</v>
      </c>
      <c r="AB68" s="34">
        <v>0</v>
      </c>
      <c r="AC68" s="34">
        <f t="shared" si="9"/>
        <v>10</v>
      </c>
      <c r="AD68" s="38">
        <f t="shared" si="10"/>
        <v>3.8599999999999994</v>
      </c>
      <c r="AE68" s="39" t="str">
        <f t="shared" ref="AE68:AE72" si="12">IF(AD68="","",IF(AD68&gt;16,"A",IF(AD68&gt;5,"M",IF(AD68&gt;2,"B","R"))))</f>
        <v>B</v>
      </c>
      <c r="AF68" s="40" t="s">
        <v>123</v>
      </c>
      <c r="AG68" s="40" t="s">
        <v>123</v>
      </c>
      <c r="AH68" s="40" t="s">
        <v>123</v>
      </c>
      <c r="AI68" s="40" t="s">
        <v>123</v>
      </c>
      <c r="AJ68" s="44" t="s">
        <v>123</v>
      </c>
      <c r="AK68" s="44" t="s">
        <v>123</v>
      </c>
      <c r="AL68" s="44" t="s">
        <v>123</v>
      </c>
      <c r="AM68" s="44" t="s">
        <v>123</v>
      </c>
      <c r="AN68" s="44" t="s">
        <v>123</v>
      </c>
      <c r="AO68" s="44" t="s">
        <v>123</v>
      </c>
      <c r="AP68" s="44" t="s">
        <v>123</v>
      </c>
      <c r="AQ68" s="44" t="s">
        <v>123</v>
      </c>
      <c r="AR68" s="44" t="s">
        <v>123</v>
      </c>
      <c r="AS68" s="40"/>
      <c r="AT68" s="40"/>
      <c r="AU68" s="40"/>
    </row>
    <row r="69" spans="1:47" ht="172.8" customHeight="1" x14ac:dyDescent="0.3">
      <c r="A69" s="28">
        <v>66</v>
      </c>
      <c r="B69" s="35" t="s">
        <v>141</v>
      </c>
      <c r="C69" s="30" t="s">
        <v>227</v>
      </c>
      <c r="D69" s="31" t="s">
        <v>221</v>
      </c>
      <c r="E69" s="31" t="s">
        <v>142</v>
      </c>
      <c r="F69" s="30" t="s">
        <v>84</v>
      </c>
      <c r="G69" s="30" t="s">
        <v>329</v>
      </c>
      <c r="H69" s="30" t="s">
        <v>140</v>
      </c>
      <c r="I69" s="32" t="s">
        <v>91</v>
      </c>
      <c r="J69" s="33" t="s">
        <v>84</v>
      </c>
      <c r="K69" s="33" t="s">
        <v>84</v>
      </c>
      <c r="L69" s="46" t="s">
        <v>258</v>
      </c>
      <c r="M69" s="36" t="s">
        <v>143</v>
      </c>
      <c r="N69" s="43">
        <v>1</v>
      </c>
      <c r="O69" s="34">
        <v>3</v>
      </c>
      <c r="P69" s="34">
        <v>3</v>
      </c>
      <c r="Q69" s="34">
        <v>1</v>
      </c>
      <c r="R69" s="34">
        <v>5</v>
      </c>
      <c r="S69" s="34">
        <f t="shared" ref="S69:S72" si="13">(N69*$N$1)+(O69*$O$1)+(P69*$P$1)+(R69*$R$1)+(Q69*$Q$1)</f>
        <v>1.9999999999999998</v>
      </c>
      <c r="T69" s="34">
        <v>3</v>
      </c>
      <c r="U69" s="34">
        <v>5</v>
      </c>
      <c r="V69" s="34">
        <f t="shared" si="8"/>
        <v>4.2</v>
      </c>
      <c r="W69" s="35">
        <f t="shared" si="7"/>
        <v>8.3999999999999986</v>
      </c>
      <c r="X69" s="39" t="str">
        <f t="shared" si="11"/>
        <v>M</v>
      </c>
      <c r="Y69" s="36" t="s">
        <v>310</v>
      </c>
      <c r="Z69" s="37" t="s">
        <v>123</v>
      </c>
      <c r="AA69" s="34">
        <v>8</v>
      </c>
      <c r="AB69" s="34">
        <v>0</v>
      </c>
      <c r="AC69" s="34">
        <f t="shared" si="9"/>
        <v>8</v>
      </c>
      <c r="AD69" s="38">
        <f t="shared" si="10"/>
        <v>0.39999999999999858</v>
      </c>
      <c r="AE69" s="39" t="str">
        <f t="shared" si="12"/>
        <v>R</v>
      </c>
      <c r="AF69" s="40" t="s">
        <v>123</v>
      </c>
      <c r="AG69" s="40" t="s">
        <v>123</v>
      </c>
      <c r="AH69" s="40" t="s">
        <v>123</v>
      </c>
      <c r="AI69" s="40" t="s">
        <v>123</v>
      </c>
      <c r="AJ69" s="44" t="s">
        <v>123</v>
      </c>
      <c r="AK69" s="44" t="s">
        <v>123</v>
      </c>
      <c r="AL69" s="44" t="s">
        <v>123</v>
      </c>
      <c r="AM69" s="44" t="s">
        <v>123</v>
      </c>
      <c r="AN69" s="44" t="s">
        <v>123</v>
      </c>
      <c r="AO69" s="44" t="s">
        <v>123</v>
      </c>
      <c r="AP69" s="44" t="s">
        <v>123</v>
      </c>
      <c r="AQ69" s="44" t="s">
        <v>123</v>
      </c>
      <c r="AR69" s="44" t="s">
        <v>123</v>
      </c>
      <c r="AS69" s="40"/>
      <c r="AT69" s="40"/>
      <c r="AU69" s="40"/>
    </row>
    <row r="70" spans="1:47" ht="172.8" customHeight="1" x14ac:dyDescent="0.3">
      <c r="A70" s="28">
        <v>67</v>
      </c>
      <c r="B70" s="35" t="s">
        <v>141</v>
      </c>
      <c r="C70" s="30" t="s">
        <v>228</v>
      </c>
      <c r="D70" s="31" t="s">
        <v>223</v>
      </c>
      <c r="E70" s="31" t="s">
        <v>142</v>
      </c>
      <c r="F70" s="30" t="s">
        <v>84</v>
      </c>
      <c r="G70" s="30" t="s">
        <v>329</v>
      </c>
      <c r="H70" s="30" t="s">
        <v>82</v>
      </c>
      <c r="I70" s="32" t="s">
        <v>91</v>
      </c>
      <c r="J70" s="33" t="s">
        <v>84</v>
      </c>
      <c r="K70" s="33" t="s">
        <v>84</v>
      </c>
      <c r="L70" s="46" t="s">
        <v>258</v>
      </c>
      <c r="M70" s="36" t="s">
        <v>143</v>
      </c>
      <c r="N70" s="43">
        <v>4</v>
      </c>
      <c r="O70" s="34">
        <v>3</v>
      </c>
      <c r="P70" s="34">
        <v>3</v>
      </c>
      <c r="Q70" s="34">
        <v>1</v>
      </c>
      <c r="R70" s="34">
        <v>5</v>
      </c>
      <c r="S70" s="34">
        <f t="shared" si="13"/>
        <v>3.2</v>
      </c>
      <c r="T70" s="34">
        <v>3</v>
      </c>
      <c r="U70" s="34">
        <v>5</v>
      </c>
      <c r="V70" s="34">
        <f t="shared" si="8"/>
        <v>4.2</v>
      </c>
      <c r="W70" s="35">
        <f t="shared" si="7"/>
        <v>13.440000000000001</v>
      </c>
      <c r="X70" s="39" t="str">
        <f t="shared" si="11"/>
        <v>M</v>
      </c>
      <c r="Y70" s="36" t="s">
        <v>311</v>
      </c>
      <c r="Z70" s="37" t="s">
        <v>123</v>
      </c>
      <c r="AA70" s="34">
        <v>8</v>
      </c>
      <c r="AB70" s="34">
        <v>0</v>
      </c>
      <c r="AC70" s="34">
        <f t="shared" si="9"/>
        <v>8</v>
      </c>
      <c r="AD70" s="38">
        <f t="shared" si="10"/>
        <v>5.4400000000000013</v>
      </c>
      <c r="AE70" s="39" t="str">
        <f t="shared" si="12"/>
        <v>M</v>
      </c>
      <c r="AF70" s="40" t="s">
        <v>123</v>
      </c>
      <c r="AG70" s="40" t="s">
        <v>123</v>
      </c>
      <c r="AH70" s="40" t="s">
        <v>123</v>
      </c>
      <c r="AI70" s="40" t="s">
        <v>123</v>
      </c>
      <c r="AJ70" s="44" t="s">
        <v>123</v>
      </c>
      <c r="AK70" s="44" t="s">
        <v>123</v>
      </c>
      <c r="AL70" s="44" t="s">
        <v>123</v>
      </c>
      <c r="AM70" s="44" t="s">
        <v>123</v>
      </c>
      <c r="AN70" s="44" t="s">
        <v>123</v>
      </c>
      <c r="AO70" s="44" t="s">
        <v>123</v>
      </c>
      <c r="AP70" s="44" t="s">
        <v>123</v>
      </c>
      <c r="AQ70" s="44" t="s">
        <v>123</v>
      </c>
      <c r="AR70" s="44" t="s">
        <v>123</v>
      </c>
      <c r="AS70" s="40"/>
      <c r="AT70" s="40"/>
      <c r="AU70" s="40"/>
    </row>
    <row r="71" spans="1:47" ht="172.8" customHeight="1" x14ac:dyDescent="0.3">
      <c r="A71" s="28">
        <v>68</v>
      </c>
      <c r="B71" s="35" t="s">
        <v>141</v>
      </c>
      <c r="C71" s="30" t="s">
        <v>229</v>
      </c>
      <c r="D71" s="31" t="s">
        <v>224</v>
      </c>
      <c r="E71" s="31" t="s">
        <v>142</v>
      </c>
      <c r="F71" s="30" t="s">
        <v>84</v>
      </c>
      <c r="G71" s="30" t="s">
        <v>329</v>
      </c>
      <c r="H71" s="30" t="s">
        <v>82</v>
      </c>
      <c r="I71" s="32" t="s">
        <v>91</v>
      </c>
      <c r="J71" s="33" t="s">
        <v>84</v>
      </c>
      <c r="K71" s="33" t="s">
        <v>84</v>
      </c>
      <c r="L71" s="46" t="s">
        <v>258</v>
      </c>
      <c r="M71" s="36" t="s">
        <v>165</v>
      </c>
      <c r="N71" s="43">
        <v>4</v>
      </c>
      <c r="O71" s="34">
        <v>5</v>
      </c>
      <c r="P71" s="34">
        <v>3</v>
      </c>
      <c r="Q71" s="34">
        <v>1</v>
      </c>
      <c r="R71" s="34">
        <v>5</v>
      </c>
      <c r="S71" s="34">
        <f t="shared" si="13"/>
        <v>3.5</v>
      </c>
      <c r="T71" s="34">
        <v>3</v>
      </c>
      <c r="U71" s="34">
        <v>5</v>
      </c>
      <c r="V71" s="34">
        <f t="shared" si="8"/>
        <v>4.2</v>
      </c>
      <c r="W71" s="35">
        <f t="shared" si="7"/>
        <v>14.700000000000001</v>
      </c>
      <c r="X71" s="39" t="str">
        <f t="shared" si="11"/>
        <v>M</v>
      </c>
      <c r="Y71" s="36" t="s">
        <v>312</v>
      </c>
      <c r="Z71" s="37" t="s">
        <v>123</v>
      </c>
      <c r="AA71" s="34">
        <v>10</v>
      </c>
      <c r="AB71" s="34">
        <v>0</v>
      </c>
      <c r="AC71" s="34">
        <f t="shared" si="9"/>
        <v>10</v>
      </c>
      <c r="AD71" s="38">
        <f t="shared" si="10"/>
        <v>4.7000000000000011</v>
      </c>
      <c r="AE71" s="39" t="str">
        <f t="shared" si="12"/>
        <v>B</v>
      </c>
      <c r="AF71" s="40" t="s">
        <v>123</v>
      </c>
      <c r="AG71" s="40" t="s">
        <v>123</v>
      </c>
      <c r="AH71" s="40" t="s">
        <v>123</v>
      </c>
      <c r="AI71" s="40" t="s">
        <v>123</v>
      </c>
      <c r="AJ71" s="40" t="s">
        <v>123</v>
      </c>
      <c r="AK71" s="40" t="s">
        <v>123</v>
      </c>
      <c r="AL71" s="40" t="s">
        <v>123</v>
      </c>
      <c r="AM71" s="40" t="s">
        <v>123</v>
      </c>
      <c r="AN71" s="40" t="s">
        <v>123</v>
      </c>
      <c r="AO71" s="40" t="s">
        <v>123</v>
      </c>
      <c r="AP71" s="40" t="s">
        <v>123</v>
      </c>
      <c r="AQ71" s="40" t="s">
        <v>123</v>
      </c>
      <c r="AR71" s="44" t="s">
        <v>123</v>
      </c>
      <c r="AS71" s="40"/>
      <c r="AT71" s="40"/>
      <c r="AU71" s="40"/>
    </row>
    <row r="72" spans="1:47" ht="172.8" customHeight="1" x14ac:dyDescent="0.3">
      <c r="A72" s="28">
        <v>69</v>
      </c>
      <c r="B72" s="29" t="s">
        <v>141</v>
      </c>
      <c r="C72" s="30" t="s">
        <v>163</v>
      </c>
      <c r="D72" s="31" t="s">
        <v>222</v>
      </c>
      <c r="E72" s="31" t="s">
        <v>142</v>
      </c>
      <c r="F72" s="30" t="s">
        <v>84</v>
      </c>
      <c r="G72" s="30" t="s">
        <v>329</v>
      </c>
      <c r="H72" s="30" t="s">
        <v>140</v>
      </c>
      <c r="I72" s="32" t="s">
        <v>91</v>
      </c>
      <c r="J72" s="33" t="s">
        <v>84</v>
      </c>
      <c r="K72" s="33" t="s">
        <v>84</v>
      </c>
      <c r="L72" s="46" t="s">
        <v>258</v>
      </c>
      <c r="M72" s="36" t="s">
        <v>143</v>
      </c>
      <c r="N72" s="43">
        <v>1</v>
      </c>
      <c r="O72" s="34">
        <v>3</v>
      </c>
      <c r="P72" s="34">
        <v>3</v>
      </c>
      <c r="Q72" s="34">
        <v>1</v>
      </c>
      <c r="R72" s="34">
        <v>5</v>
      </c>
      <c r="S72" s="34">
        <f t="shared" si="13"/>
        <v>1.9999999999999998</v>
      </c>
      <c r="T72" s="34">
        <v>3</v>
      </c>
      <c r="U72" s="34">
        <v>5</v>
      </c>
      <c r="V72" s="34">
        <f t="shared" si="8"/>
        <v>4.2</v>
      </c>
      <c r="W72" s="35">
        <f t="shared" si="7"/>
        <v>8.3999999999999986</v>
      </c>
      <c r="X72" s="39" t="str">
        <f t="shared" si="11"/>
        <v>M</v>
      </c>
      <c r="Y72" s="36" t="s">
        <v>313</v>
      </c>
      <c r="Z72" s="37" t="s">
        <v>123</v>
      </c>
      <c r="AA72" s="34">
        <v>9</v>
      </c>
      <c r="AB72" s="34">
        <v>0</v>
      </c>
      <c r="AC72" s="34">
        <f t="shared" si="9"/>
        <v>9</v>
      </c>
      <c r="AD72" s="38">
        <f t="shared" si="10"/>
        <v>0.1</v>
      </c>
      <c r="AE72" s="39" t="str">
        <f t="shared" si="12"/>
        <v>R</v>
      </c>
      <c r="AF72" s="40" t="s">
        <v>123</v>
      </c>
      <c r="AG72" s="40" t="s">
        <v>123</v>
      </c>
      <c r="AH72" s="40" t="s">
        <v>123</v>
      </c>
      <c r="AI72" s="40" t="s">
        <v>123</v>
      </c>
      <c r="AJ72" s="44" t="s">
        <v>123</v>
      </c>
      <c r="AK72" s="44" t="s">
        <v>123</v>
      </c>
      <c r="AL72" s="44" t="s">
        <v>123</v>
      </c>
      <c r="AM72" s="44" t="s">
        <v>123</v>
      </c>
      <c r="AN72" s="44" t="s">
        <v>123</v>
      </c>
      <c r="AO72" s="44" t="s">
        <v>123</v>
      </c>
      <c r="AP72" s="44" t="s">
        <v>123</v>
      </c>
      <c r="AQ72" s="44" t="s">
        <v>123</v>
      </c>
      <c r="AR72" s="44" t="s">
        <v>123</v>
      </c>
      <c r="AS72" s="40"/>
      <c r="AT72" s="40"/>
      <c r="AU72" s="40"/>
    </row>
  </sheetData>
  <autoFilter ref="A3:AU72" xr:uid="{8AEABB95-AE35-49BF-BC3E-BB7A85D53C52}"/>
  <mergeCells count="4">
    <mergeCell ref="N2:AG2"/>
    <mergeCell ref="AH2:AR2"/>
    <mergeCell ref="AS2:AU2"/>
    <mergeCell ref="A2:M2"/>
  </mergeCells>
  <conditionalFormatting sqref="AH3:AI3 AE3">
    <cfRule type="colorScale" priority="411">
      <colorScale>
        <cfvo type="min"/>
        <cfvo type="percentile" val="50"/>
        <cfvo type="max"/>
        <color rgb="FF63BE7B"/>
        <color rgb="FFFFEB84"/>
        <color rgb="FFF8696B"/>
      </colorScale>
    </cfRule>
  </conditionalFormatting>
  <conditionalFormatting sqref="AD3 AD1">
    <cfRule type="colorScale" priority="410">
      <colorScale>
        <cfvo type="min"/>
        <cfvo type="percentile" val="50"/>
        <cfvo type="max"/>
        <color rgb="FF63BE7B"/>
        <color rgb="FFFFEB84"/>
        <color rgb="FFF8696B"/>
      </colorScale>
    </cfRule>
  </conditionalFormatting>
  <conditionalFormatting sqref="AD3">
    <cfRule type="colorScale" priority="412">
      <colorScale>
        <cfvo type="min"/>
        <cfvo type="percentile" val="50"/>
        <cfvo type="max"/>
        <color rgb="FF63BE7B"/>
        <color rgb="FFFFEB84"/>
        <color rgb="FFF8696B"/>
      </colorScale>
    </cfRule>
  </conditionalFormatting>
  <conditionalFormatting sqref="AD1">
    <cfRule type="colorScale" priority="413">
      <colorScale>
        <cfvo type="min"/>
        <cfvo type="percentile" val="50"/>
        <cfvo type="max"/>
        <color rgb="FF63BE7B"/>
        <color rgb="FFFFEB84"/>
        <color rgb="FFF8696B"/>
      </colorScale>
    </cfRule>
  </conditionalFormatting>
  <conditionalFormatting sqref="AD1">
    <cfRule type="colorScale" priority="414">
      <colorScale>
        <cfvo type="min"/>
        <cfvo type="percentile" val="50"/>
        <cfvo type="max"/>
        <color rgb="FF63BE7B"/>
        <color rgb="FFFFEB84"/>
        <color rgb="FFF8696B"/>
      </colorScale>
    </cfRule>
  </conditionalFormatting>
  <conditionalFormatting sqref="AD1">
    <cfRule type="colorScale" priority="415">
      <colorScale>
        <cfvo type="min"/>
        <cfvo type="percentile" val="50"/>
        <cfvo type="max"/>
        <color rgb="FF63BE7B"/>
        <color rgb="FFFFEB84"/>
        <color rgb="FFF8696B"/>
      </colorScale>
    </cfRule>
  </conditionalFormatting>
  <conditionalFormatting sqref="AD1">
    <cfRule type="colorScale" priority="416">
      <colorScale>
        <cfvo type="min"/>
        <cfvo type="percentile" val="50"/>
        <cfvo type="max"/>
        <color rgb="FF63BE7B"/>
        <color rgb="FFFFEB84"/>
        <color rgb="FFF8696B"/>
      </colorScale>
    </cfRule>
  </conditionalFormatting>
  <conditionalFormatting sqref="AD4:AD5">
    <cfRule type="colorScale" priority="406">
      <colorScale>
        <cfvo type="min"/>
        <cfvo type="percentile" val="50"/>
        <cfvo type="max"/>
        <color rgb="FF63BE7B"/>
        <color rgb="FFFFEB84"/>
        <color rgb="FFF8696B"/>
      </colorScale>
    </cfRule>
  </conditionalFormatting>
  <conditionalFormatting sqref="AD4:AD5">
    <cfRule type="colorScale" priority="405">
      <colorScale>
        <cfvo type="min"/>
        <cfvo type="percentile" val="50"/>
        <cfvo type="max"/>
        <color rgb="FF63BE7B"/>
        <color rgb="FFFFEB84"/>
        <color rgb="FFF8696B"/>
      </colorScale>
    </cfRule>
  </conditionalFormatting>
  <conditionalFormatting sqref="AD4:AD5">
    <cfRule type="colorScale" priority="404">
      <colorScale>
        <cfvo type="min"/>
        <cfvo type="percentile" val="50"/>
        <cfvo type="max"/>
        <color rgb="FF63BE7B"/>
        <color rgb="FFFFEB84"/>
        <color rgb="FFF8696B"/>
      </colorScale>
    </cfRule>
  </conditionalFormatting>
  <conditionalFormatting sqref="AD4:AD5">
    <cfRule type="colorScale" priority="403">
      <colorScale>
        <cfvo type="min"/>
        <cfvo type="percentile" val="50"/>
        <cfvo type="max"/>
        <color rgb="FF63BE7B"/>
        <color rgb="FFFFEB84"/>
        <color rgb="FFF8696B"/>
      </colorScale>
    </cfRule>
  </conditionalFormatting>
  <conditionalFormatting sqref="AD4:AD5">
    <cfRule type="colorScale" priority="409">
      <colorScale>
        <cfvo type="min"/>
        <cfvo type="percentile" val="50"/>
        <cfvo type="max"/>
        <color rgb="FF63BE7B"/>
        <color rgb="FFFFEB84"/>
        <color rgb="FFF8696B"/>
      </colorScale>
    </cfRule>
  </conditionalFormatting>
  <conditionalFormatting sqref="AD4:AD5">
    <cfRule type="colorScale" priority="402">
      <colorScale>
        <cfvo type="min"/>
        <cfvo type="percentile" val="50"/>
        <cfvo type="max"/>
        <color rgb="FF63BE7B"/>
        <color rgb="FFFFEB84"/>
        <color rgb="FFF8696B"/>
      </colorScale>
    </cfRule>
  </conditionalFormatting>
  <conditionalFormatting sqref="AD4:AD5">
    <cfRule type="colorScale" priority="401">
      <colorScale>
        <cfvo type="min"/>
        <cfvo type="percentile" val="50"/>
        <cfvo type="max"/>
        <color rgb="FF63BE7B"/>
        <color rgb="FFFFEB84"/>
        <color rgb="FFF8696B"/>
      </colorScale>
    </cfRule>
  </conditionalFormatting>
  <conditionalFormatting sqref="AD7">
    <cfRule type="colorScale" priority="397">
      <colorScale>
        <cfvo type="min"/>
        <cfvo type="percentile" val="50"/>
        <cfvo type="max"/>
        <color rgb="FF63BE7B"/>
        <color rgb="FFFFEB84"/>
        <color rgb="FFF8696B"/>
      </colorScale>
    </cfRule>
  </conditionalFormatting>
  <conditionalFormatting sqref="AD7">
    <cfRule type="colorScale" priority="396">
      <colorScale>
        <cfvo type="min"/>
        <cfvo type="percentile" val="50"/>
        <cfvo type="max"/>
        <color rgb="FF63BE7B"/>
        <color rgb="FFFFEB84"/>
        <color rgb="FFF8696B"/>
      </colorScale>
    </cfRule>
  </conditionalFormatting>
  <conditionalFormatting sqref="AD7">
    <cfRule type="colorScale" priority="395">
      <colorScale>
        <cfvo type="min"/>
        <cfvo type="percentile" val="50"/>
        <cfvo type="max"/>
        <color rgb="FF63BE7B"/>
        <color rgb="FFFFEB84"/>
        <color rgb="FFF8696B"/>
      </colorScale>
    </cfRule>
  </conditionalFormatting>
  <conditionalFormatting sqref="AD7">
    <cfRule type="colorScale" priority="394">
      <colorScale>
        <cfvo type="min"/>
        <cfvo type="percentile" val="50"/>
        <cfvo type="max"/>
        <color rgb="FF63BE7B"/>
        <color rgb="FFFFEB84"/>
        <color rgb="FFF8696B"/>
      </colorScale>
    </cfRule>
  </conditionalFormatting>
  <conditionalFormatting sqref="AD7">
    <cfRule type="colorScale" priority="400">
      <colorScale>
        <cfvo type="min"/>
        <cfvo type="percentile" val="50"/>
        <cfvo type="max"/>
        <color rgb="FF63BE7B"/>
        <color rgb="FFFFEB84"/>
        <color rgb="FFF8696B"/>
      </colorScale>
    </cfRule>
  </conditionalFormatting>
  <conditionalFormatting sqref="AD6">
    <cfRule type="colorScale" priority="390">
      <colorScale>
        <cfvo type="min"/>
        <cfvo type="percentile" val="50"/>
        <cfvo type="max"/>
        <color rgb="FF63BE7B"/>
        <color rgb="FFFFEB84"/>
        <color rgb="FFF8696B"/>
      </colorScale>
    </cfRule>
  </conditionalFormatting>
  <conditionalFormatting sqref="AD6">
    <cfRule type="colorScale" priority="389">
      <colorScale>
        <cfvo type="min"/>
        <cfvo type="percentile" val="50"/>
        <cfvo type="max"/>
        <color rgb="FF63BE7B"/>
        <color rgb="FFFFEB84"/>
        <color rgb="FFF8696B"/>
      </colorScale>
    </cfRule>
  </conditionalFormatting>
  <conditionalFormatting sqref="AD6">
    <cfRule type="colorScale" priority="388">
      <colorScale>
        <cfvo type="min"/>
        <cfvo type="percentile" val="50"/>
        <cfvo type="max"/>
        <color rgb="FF63BE7B"/>
        <color rgb="FFFFEB84"/>
        <color rgb="FFF8696B"/>
      </colorScale>
    </cfRule>
  </conditionalFormatting>
  <conditionalFormatting sqref="AD6">
    <cfRule type="colorScale" priority="387">
      <colorScale>
        <cfvo type="min"/>
        <cfvo type="percentile" val="50"/>
        <cfvo type="max"/>
        <color rgb="FF63BE7B"/>
        <color rgb="FFFFEB84"/>
        <color rgb="FFF8696B"/>
      </colorScale>
    </cfRule>
  </conditionalFormatting>
  <conditionalFormatting sqref="AD6">
    <cfRule type="colorScale" priority="393">
      <colorScale>
        <cfvo type="min"/>
        <cfvo type="percentile" val="50"/>
        <cfvo type="max"/>
        <color rgb="FF63BE7B"/>
        <color rgb="FFFFEB84"/>
        <color rgb="FFF8696B"/>
      </colorScale>
    </cfRule>
  </conditionalFormatting>
  <conditionalFormatting sqref="AD6:AD7">
    <cfRule type="colorScale" priority="384">
      <colorScale>
        <cfvo type="min"/>
        <cfvo type="percentile" val="50"/>
        <cfvo type="max"/>
        <color rgb="FF63BE7B"/>
        <color rgb="FFFFEB84"/>
        <color rgb="FFF8696B"/>
      </colorScale>
    </cfRule>
  </conditionalFormatting>
  <conditionalFormatting sqref="AD6:AD7">
    <cfRule type="colorScale" priority="383">
      <colorScale>
        <cfvo type="min"/>
        <cfvo type="percentile" val="50"/>
        <cfvo type="max"/>
        <color rgb="FF63BE7B"/>
        <color rgb="FFFFEB84"/>
        <color rgb="FFF8696B"/>
      </colorScale>
    </cfRule>
  </conditionalFormatting>
  <conditionalFormatting sqref="AD8:AD9">
    <cfRule type="colorScale" priority="379">
      <colorScale>
        <cfvo type="min"/>
        <cfvo type="percentile" val="50"/>
        <cfvo type="max"/>
        <color rgb="FF63BE7B"/>
        <color rgb="FFFFEB84"/>
        <color rgb="FFF8696B"/>
      </colorScale>
    </cfRule>
  </conditionalFormatting>
  <conditionalFormatting sqref="AD8:AD9">
    <cfRule type="colorScale" priority="378">
      <colorScale>
        <cfvo type="min"/>
        <cfvo type="percentile" val="50"/>
        <cfvo type="max"/>
        <color rgb="FF63BE7B"/>
        <color rgb="FFFFEB84"/>
        <color rgb="FFF8696B"/>
      </colorScale>
    </cfRule>
  </conditionalFormatting>
  <conditionalFormatting sqref="AD8:AD9">
    <cfRule type="colorScale" priority="377">
      <colorScale>
        <cfvo type="min"/>
        <cfvo type="percentile" val="50"/>
        <cfvo type="max"/>
        <color rgb="FF63BE7B"/>
        <color rgb="FFFFEB84"/>
        <color rgb="FFF8696B"/>
      </colorScale>
    </cfRule>
  </conditionalFormatting>
  <conditionalFormatting sqref="AD8:AD9">
    <cfRule type="colorScale" priority="376">
      <colorScale>
        <cfvo type="min"/>
        <cfvo type="percentile" val="50"/>
        <cfvo type="max"/>
        <color rgb="FF63BE7B"/>
        <color rgb="FFFFEB84"/>
        <color rgb="FFF8696B"/>
      </colorScale>
    </cfRule>
  </conditionalFormatting>
  <conditionalFormatting sqref="AD8:AD9">
    <cfRule type="colorScale" priority="382">
      <colorScale>
        <cfvo type="min"/>
        <cfvo type="percentile" val="50"/>
        <cfvo type="max"/>
        <color rgb="FF63BE7B"/>
        <color rgb="FFFFEB84"/>
        <color rgb="FFF8696B"/>
      </colorScale>
    </cfRule>
  </conditionalFormatting>
  <conditionalFormatting sqref="AD8:AD9">
    <cfRule type="colorScale" priority="375">
      <colorScale>
        <cfvo type="min"/>
        <cfvo type="percentile" val="50"/>
        <cfvo type="max"/>
        <color rgb="FF63BE7B"/>
        <color rgb="FFFFEB84"/>
        <color rgb="FFF8696B"/>
      </colorScale>
    </cfRule>
  </conditionalFormatting>
  <conditionalFormatting sqref="AD8:AD9">
    <cfRule type="colorScale" priority="374">
      <colorScale>
        <cfvo type="min"/>
        <cfvo type="percentile" val="50"/>
        <cfvo type="max"/>
        <color rgb="FF63BE7B"/>
        <color rgb="FFFFEB84"/>
        <color rgb="FFF8696B"/>
      </colorScale>
    </cfRule>
  </conditionalFormatting>
  <conditionalFormatting sqref="AD10:AD11">
    <cfRule type="colorScale" priority="370">
      <colorScale>
        <cfvo type="min"/>
        <cfvo type="percentile" val="50"/>
        <cfvo type="max"/>
        <color rgb="FF63BE7B"/>
        <color rgb="FFFFEB84"/>
        <color rgb="FFF8696B"/>
      </colorScale>
    </cfRule>
  </conditionalFormatting>
  <conditionalFormatting sqref="AD10:AD11">
    <cfRule type="colorScale" priority="369">
      <colorScale>
        <cfvo type="min"/>
        <cfvo type="percentile" val="50"/>
        <cfvo type="max"/>
        <color rgb="FF63BE7B"/>
        <color rgb="FFFFEB84"/>
        <color rgb="FFF8696B"/>
      </colorScale>
    </cfRule>
  </conditionalFormatting>
  <conditionalFormatting sqref="AD10:AD11">
    <cfRule type="colorScale" priority="368">
      <colorScale>
        <cfvo type="min"/>
        <cfvo type="percentile" val="50"/>
        <cfvo type="max"/>
        <color rgb="FF63BE7B"/>
        <color rgb="FFFFEB84"/>
        <color rgb="FFF8696B"/>
      </colorScale>
    </cfRule>
  </conditionalFormatting>
  <conditionalFormatting sqref="AD10:AD11">
    <cfRule type="colorScale" priority="367">
      <colorScale>
        <cfvo type="min"/>
        <cfvo type="percentile" val="50"/>
        <cfvo type="max"/>
        <color rgb="FF63BE7B"/>
        <color rgb="FFFFEB84"/>
        <color rgb="FFF8696B"/>
      </colorScale>
    </cfRule>
  </conditionalFormatting>
  <conditionalFormatting sqref="AD10:AD11">
    <cfRule type="colorScale" priority="373">
      <colorScale>
        <cfvo type="min"/>
        <cfvo type="percentile" val="50"/>
        <cfvo type="max"/>
        <color rgb="FF63BE7B"/>
        <color rgb="FFFFEB84"/>
        <color rgb="FFF8696B"/>
      </colorScale>
    </cfRule>
  </conditionalFormatting>
  <conditionalFormatting sqref="AD10:AD11">
    <cfRule type="colorScale" priority="366">
      <colorScale>
        <cfvo type="min"/>
        <cfvo type="percentile" val="50"/>
        <cfvo type="max"/>
        <color rgb="FF63BE7B"/>
        <color rgb="FFFFEB84"/>
        <color rgb="FFF8696B"/>
      </colorScale>
    </cfRule>
  </conditionalFormatting>
  <conditionalFormatting sqref="AD10:AD11">
    <cfRule type="colorScale" priority="365">
      <colorScale>
        <cfvo type="min"/>
        <cfvo type="percentile" val="50"/>
        <cfvo type="max"/>
        <color rgb="FF63BE7B"/>
        <color rgb="FFFFEB84"/>
        <color rgb="FFF8696B"/>
      </colorScale>
    </cfRule>
  </conditionalFormatting>
  <conditionalFormatting sqref="AD12:AD13">
    <cfRule type="colorScale" priority="361">
      <colorScale>
        <cfvo type="min"/>
        <cfvo type="percentile" val="50"/>
        <cfvo type="max"/>
        <color rgb="FF63BE7B"/>
        <color rgb="FFFFEB84"/>
        <color rgb="FFF8696B"/>
      </colorScale>
    </cfRule>
  </conditionalFormatting>
  <conditionalFormatting sqref="AD12:AD13">
    <cfRule type="colorScale" priority="360">
      <colorScale>
        <cfvo type="min"/>
        <cfvo type="percentile" val="50"/>
        <cfvo type="max"/>
        <color rgb="FF63BE7B"/>
        <color rgb="FFFFEB84"/>
        <color rgb="FFF8696B"/>
      </colorScale>
    </cfRule>
  </conditionalFormatting>
  <conditionalFormatting sqref="AD12:AD13">
    <cfRule type="colorScale" priority="359">
      <colorScale>
        <cfvo type="min"/>
        <cfvo type="percentile" val="50"/>
        <cfvo type="max"/>
        <color rgb="FF63BE7B"/>
        <color rgb="FFFFEB84"/>
        <color rgb="FFF8696B"/>
      </colorScale>
    </cfRule>
  </conditionalFormatting>
  <conditionalFormatting sqref="AD12:AD13">
    <cfRule type="colorScale" priority="358">
      <colorScale>
        <cfvo type="min"/>
        <cfvo type="percentile" val="50"/>
        <cfvo type="max"/>
        <color rgb="FF63BE7B"/>
        <color rgb="FFFFEB84"/>
        <color rgb="FFF8696B"/>
      </colorScale>
    </cfRule>
  </conditionalFormatting>
  <conditionalFormatting sqref="AD12:AD13">
    <cfRule type="colorScale" priority="364">
      <colorScale>
        <cfvo type="min"/>
        <cfvo type="percentile" val="50"/>
        <cfvo type="max"/>
        <color rgb="FF63BE7B"/>
        <color rgb="FFFFEB84"/>
        <color rgb="FFF8696B"/>
      </colorScale>
    </cfRule>
  </conditionalFormatting>
  <conditionalFormatting sqref="AD12:AD13">
    <cfRule type="colorScale" priority="357">
      <colorScale>
        <cfvo type="min"/>
        <cfvo type="percentile" val="50"/>
        <cfvo type="max"/>
        <color rgb="FF63BE7B"/>
        <color rgb="FFFFEB84"/>
        <color rgb="FFF8696B"/>
      </colorScale>
    </cfRule>
  </conditionalFormatting>
  <conditionalFormatting sqref="AD12:AD13">
    <cfRule type="colorScale" priority="356">
      <colorScale>
        <cfvo type="min"/>
        <cfvo type="percentile" val="50"/>
        <cfvo type="max"/>
        <color rgb="FF63BE7B"/>
        <color rgb="FFFFEB84"/>
        <color rgb="FFF8696B"/>
      </colorScale>
    </cfRule>
  </conditionalFormatting>
  <conditionalFormatting sqref="AD14:AD15">
    <cfRule type="colorScale" priority="352">
      <colorScale>
        <cfvo type="min"/>
        <cfvo type="percentile" val="50"/>
        <cfvo type="max"/>
        <color rgb="FF63BE7B"/>
        <color rgb="FFFFEB84"/>
        <color rgb="FFF8696B"/>
      </colorScale>
    </cfRule>
  </conditionalFormatting>
  <conditionalFormatting sqref="AD14:AD15">
    <cfRule type="colorScale" priority="351">
      <colorScale>
        <cfvo type="min"/>
        <cfvo type="percentile" val="50"/>
        <cfvo type="max"/>
        <color rgb="FF63BE7B"/>
        <color rgb="FFFFEB84"/>
        <color rgb="FFF8696B"/>
      </colorScale>
    </cfRule>
  </conditionalFormatting>
  <conditionalFormatting sqref="AD14:AD15">
    <cfRule type="colorScale" priority="350">
      <colorScale>
        <cfvo type="min"/>
        <cfvo type="percentile" val="50"/>
        <cfvo type="max"/>
        <color rgb="FF63BE7B"/>
        <color rgb="FFFFEB84"/>
        <color rgb="FFF8696B"/>
      </colorScale>
    </cfRule>
  </conditionalFormatting>
  <conditionalFormatting sqref="AD14:AD15">
    <cfRule type="colorScale" priority="349">
      <colorScale>
        <cfvo type="min"/>
        <cfvo type="percentile" val="50"/>
        <cfvo type="max"/>
        <color rgb="FF63BE7B"/>
        <color rgb="FFFFEB84"/>
        <color rgb="FFF8696B"/>
      </colorScale>
    </cfRule>
  </conditionalFormatting>
  <conditionalFormatting sqref="AD14:AD15">
    <cfRule type="colorScale" priority="355">
      <colorScale>
        <cfvo type="min"/>
        <cfvo type="percentile" val="50"/>
        <cfvo type="max"/>
        <color rgb="FF63BE7B"/>
        <color rgb="FFFFEB84"/>
        <color rgb="FFF8696B"/>
      </colorScale>
    </cfRule>
  </conditionalFormatting>
  <conditionalFormatting sqref="AD14:AD15">
    <cfRule type="colorScale" priority="348">
      <colorScale>
        <cfvo type="min"/>
        <cfvo type="percentile" val="50"/>
        <cfvo type="max"/>
        <color rgb="FF63BE7B"/>
        <color rgb="FFFFEB84"/>
        <color rgb="FFF8696B"/>
      </colorScale>
    </cfRule>
  </conditionalFormatting>
  <conditionalFormatting sqref="AD14:AD15">
    <cfRule type="colorScale" priority="347">
      <colorScale>
        <cfvo type="min"/>
        <cfvo type="percentile" val="50"/>
        <cfvo type="max"/>
        <color rgb="FF63BE7B"/>
        <color rgb="FFFFEB84"/>
        <color rgb="FFF8696B"/>
      </colorScale>
    </cfRule>
  </conditionalFormatting>
  <conditionalFormatting sqref="AD16:AD17">
    <cfRule type="colorScale" priority="343">
      <colorScale>
        <cfvo type="min"/>
        <cfvo type="percentile" val="50"/>
        <cfvo type="max"/>
        <color rgb="FF63BE7B"/>
        <color rgb="FFFFEB84"/>
        <color rgb="FFF8696B"/>
      </colorScale>
    </cfRule>
  </conditionalFormatting>
  <conditionalFormatting sqref="AD16:AD17">
    <cfRule type="colorScale" priority="342">
      <colorScale>
        <cfvo type="min"/>
        <cfvo type="percentile" val="50"/>
        <cfvo type="max"/>
        <color rgb="FF63BE7B"/>
        <color rgb="FFFFEB84"/>
        <color rgb="FFF8696B"/>
      </colorScale>
    </cfRule>
  </conditionalFormatting>
  <conditionalFormatting sqref="AD16:AD17">
    <cfRule type="colorScale" priority="341">
      <colorScale>
        <cfvo type="min"/>
        <cfvo type="percentile" val="50"/>
        <cfvo type="max"/>
        <color rgb="FF63BE7B"/>
        <color rgb="FFFFEB84"/>
        <color rgb="FFF8696B"/>
      </colorScale>
    </cfRule>
  </conditionalFormatting>
  <conditionalFormatting sqref="AD16:AD17">
    <cfRule type="colorScale" priority="340">
      <colorScale>
        <cfvo type="min"/>
        <cfvo type="percentile" val="50"/>
        <cfvo type="max"/>
        <color rgb="FF63BE7B"/>
        <color rgb="FFFFEB84"/>
        <color rgb="FFF8696B"/>
      </colorScale>
    </cfRule>
  </conditionalFormatting>
  <conditionalFormatting sqref="AD16:AD17">
    <cfRule type="colorScale" priority="346">
      <colorScale>
        <cfvo type="min"/>
        <cfvo type="percentile" val="50"/>
        <cfvo type="max"/>
        <color rgb="FF63BE7B"/>
        <color rgb="FFFFEB84"/>
        <color rgb="FFF8696B"/>
      </colorScale>
    </cfRule>
  </conditionalFormatting>
  <conditionalFormatting sqref="AD16:AD17">
    <cfRule type="colorScale" priority="339">
      <colorScale>
        <cfvo type="min"/>
        <cfvo type="percentile" val="50"/>
        <cfvo type="max"/>
        <color rgb="FF63BE7B"/>
        <color rgb="FFFFEB84"/>
        <color rgb="FFF8696B"/>
      </colorScale>
    </cfRule>
  </conditionalFormatting>
  <conditionalFormatting sqref="AD16:AD17">
    <cfRule type="colorScale" priority="338">
      <colorScale>
        <cfvo type="min"/>
        <cfvo type="percentile" val="50"/>
        <cfvo type="max"/>
        <color rgb="FF63BE7B"/>
        <color rgb="FFFFEB84"/>
        <color rgb="FFF8696B"/>
      </colorScale>
    </cfRule>
  </conditionalFormatting>
  <conditionalFormatting sqref="AD4:AD17">
    <cfRule type="colorScale" priority="337">
      <colorScale>
        <cfvo type="min"/>
        <cfvo type="percentile" val="50"/>
        <cfvo type="max"/>
        <color rgb="FF63BE7B"/>
        <color rgb="FFFFEB84"/>
        <color rgb="FFF8696B"/>
      </colorScale>
    </cfRule>
  </conditionalFormatting>
  <conditionalFormatting sqref="AD18:AD20">
    <cfRule type="colorScale" priority="333">
      <colorScale>
        <cfvo type="min"/>
        <cfvo type="percentile" val="50"/>
        <cfvo type="max"/>
        <color rgb="FF63BE7B"/>
        <color rgb="FFFFEB84"/>
        <color rgb="FFF8696B"/>
      </colorScale>
    </cfRule>
  </conditionalFormatting>
  <conditionalFormatting sqref="AD18:AD20">
    <cfRule type="colorScale" priority="332">
      <colorScale>
        <cfvo type="min"/>
        <cfvo type="percentile" val="50"/>
        <cfvo type="max"/>
        <color rgb="FF63BE7B"/>
        <color rgb="FFFFEB84"/>
        <color rgb="FFF8696B"/>
      </colorScale>
    </cfRule>
  </conditionalFormatting>
  <conditionalFormatting sqref="AD18:AD20">
    <cfRule type="colorScale" priority="331">
      <colorScale>
        <cfvo type="min"/>
        <cfvo type="percentile" val="50"/>
        <cfvo type="max"/>
        <color rgb="FF63BE7B"/>
        <color rgb="FFFFEB84"/>
        <color rgb="FFF8696B"/>
      </colorScale>
    </cfRule>
  </conditionalFormatting>
  <conditionalFormatting sqref="AD18:AD20">
    <cfRule type="colorScale" priority="330">
      <colorScale>
        <cfvo type="min"/>
        <cfvo type="percentile" val="50"/>
        <cfvo type="max"/>
        <color rgb="FF63BE7B"/>
        <color rgb="FFFFEB84"/>
        <color rgb="FFF8696B"/>
      </colorScale>
    </cfRule>
  </conditionalFormatting>
  <conditionalFormatting sqref="AD18:AD20">
    <cfRule type="colorScale" priority="336">
      <colorScale>
        <cfvo type="min"/>
        <cfvo type="percentile" val="50"/>
        <cfvo type="max"/>
        <color rgb="FF63BE7B"/>
        <color rgb="FFFFEB84"/>
        <color rgb="FFF8696B"/>
      </colorScale>
    </cfRule>
  </conditionalFormatting>
  <conditionalFormatting sqref="AD18:AD20">
    <cfRule type="colorScale" priority="329">
      <colorScale>
        <cfvo type="min"/>
        <cfvo type="percentile" val="50"/>
        <cfvo type="max"/>
        <color rgb="FF63BE7B"/>
        <color rgb="FFFFEB84"/>
        <color rgb="FFF8696B"/>
      </colorScale>
    </cfRule>
  </conditionalFormatting>
  <conditionalFormatting sqref="AD18:AD20">
    <cfRule type="colorScale" priority="328">
      <colorScale>
        <cfvo type="min"/>
        <cfvo type="percentile" val="50"/>
        <cfvo type="max"/>
        <color rgb="FF63BE7B"/>
        <color rgb="FFFFEB84"/>
        <color rgb="FFF8696B"/>
      </colorScale>
    </cfRule>
  </conditionalFormatting>
  <conditionalFormatting sqref="AD18:AD20">
    <cfRule type="colorScale" priority="327">
      <colorScale>
        <cfvo type="min"/>
        <cfvo type="percentile" val="50"/>
        <cfvo type="max"/>
        <color rgb="FF63BE7B"/>
        <color rgb="FFFFEB84"/>
        <color rgb="FFF8696B"/>
      </colorScale>
    </cfRule>
  </conditionalFormatting>
  <conditionalFormatting sqref="AD22">
    <cfRule type="colorScale" priority="315">
      <colorScale>
        <cfvo type="min"/>
        <cfvo type="percentile" val="50"/>
        <cfvo type="max"/>
        <color rgb="FF63BE7B"/>
        <color rgb="FFFFEB84"/>
        <color rgb="FFF8696B"/>
      </colorScale>
    </cfRule>
  </conditionalFormatting>
  <conditionalFormatting sqref="AD22">
    <cfRule type="colorScale" priority="314">
      <colorScale>
        <cfvo type="min"/>
        <cfvo type="percentile" val="50"/>
        <cfvo type="max"/>
        <color rgb="FF63BE7B"/>
        <color rgb="FFFFEB84"/>
        <color rgb="FFF8696B"/>
      </colorScale>
    </cfRule>
  </conditionalFormatting>
  <conditionalFormatting sqref="AD22">
    <cfRule type="colorScale" priority="313">
      <colorScale>
        <cfvo type="min"/>
        <cfvo type="percentile" val="50"/>
        <cfvo type="max"/>
        <color rgb="FF63BE7B"/>
        <color rgb="FFFFEB84"/>
        <color rgb="FFF8696B"/>
      </colorScale>
    </cfRule>
  </conditionalFormatting>
  <conditionalFormatting sqref="AD22">
    <cfRule type="colorScale" priority="318">
      <colorScale>
        <cfvo type="min"/>
        <cfvo type="percentile" val="50"/>
        <cfvo type="max"/>
        <color rgb="FF63BE7B"/>
        <color rgb="FFFFEB84"/>
        <color rgb="FFF8696B"/>
      </colorScale>
    </cfRule>
  </conditionalFormatting>
  <conditionalFormatting sqref="AD22">
    <cfRule type="colorScale" priority="312">
      <colorScale>
        <cfvo type="min"/>
        <cfvo type="percentile" val="50"/>
        <cfvo type="max"/>
        <color rgb="FF63BE7B"/>
        <color rgb="FFFFEB84"/>
        <color rgb="FFF8696B"/>
      </colorScale>
    </cfRule>
  </conditionalFormatting>
  <conditionalFormatting sqref="AD21:AD22">
    <cfRule type="colorScale" priority="307">
      <colorScale>
        <cfvo type="min"/>
        <cfvo type="percentile" val="50"/>
        <cfvo type="max"/>
        <color rgb="FF63BE7B"/>
        <color rgb="FFFFEB84"/>
        <color rgb="FFF8696B"/>
      </colorScale>
    </cfRule>
  </conditionalFormatting>
  <conditionalFormatting sqref="AD21">
    <cfRule type="colorScale" priority="321">
      <colorScale>
        <cfvo type="min"/>
        <cfvo type="percentile" val="50"/>
        <cfvo type="max"/>
        <color rgb="FF63BE7B"/>
        <color rgb="FFFFEB84"/>
        <color rgb="FFF8696B"/>
      </colorScale>
    </cfRule>
  </conditionalFormatting>
  <conditionalFormatting sqref="AD21">
    <cfRule type="colorScale" priority="322">
      <colorScale>
        <cfvo type="min"/>
        <cfvo type="percentile" val="50"/>
        <cfvo type="max"/>
        <color rgb="FF63BE7B"/>
        <color rgb="FFFFEB84"/>
        <color rgb="FFF8696B"/>
      </colorScale>
    </cfRule>
  </conditionalFormatting>
  <conditionalFormatting sqref="AD21">
    <cfRule type="colorScale" priority="323">
      <colorScale>
        <cfvo type="min"/>
        <cfvo type="percentile" val="50"/>
        <cfvo type="max"/>
        <color rgb="FF63BE7B"/>
        <color rgb="FFFFEB84"/>
        <color rgb="FFF8696B"/>
      </colorScale>
    </cfRule>
  </conditionalFormatting>
  <conditionalFormatting sqref="AD21:AD22">
    <cfRule type="colorScale" priority="324">
      <colorScale>
        <cfvo type="min"/>
        <cfvo type="percentile" val="50"/>
        <cfvo type="max"/>
        <color rgb="FF63BE7B"/>
        <color rgb="FFFFEB84"/>
        <color rgb="FFF8696B"/>
      </colorScale>
    </cfRule>
  </conditionalFormatting>
  <conditionalFormatting sqref="AD21:AD22">
    <cfRule type="colorScale" priority="325">
      <colorScale>
        <cfvo type="min"/>
        <cfvo type="percentile" val="50"/>
        <cfvo type="max"/>
        <color rgb="FF63BE7B"/>
        <color rgb="FFFFEB84"/>
        <color rgb="FFF8696B"/>
      </colorScale>
    </cfRule>
  </conditionalFormatting>
  <conditionalFormatting sqref="AD21">
    <cfRule type="colorScale" priority="326">
      <colorScale>
        <cfvo type="min"/>
        <cfvo type="percentile" val="50"/>
        <cfvo type="max"/>
        <color rgb="FF63BE7B"/>
        <color rgb="FFFFEB84"/>
        <color rgb="FFF8696B"/>
      </colorScale>
    </cfRule>
  </conditionalFormatting>
  <conditionalFormatting sqref="AD23:AD24">
    <cfRule type="colorScale" priority="301">
      <colorScale>
        <cfvo type="min"/>
        <cfvo type="percentile" val="50"/>
        <cfvo type="max"/>
        <color rgb="FF63BE7B"/>
        <color rgb="FFFFEB84"/>
        <color rgb="FFF8696B"/>
      </colorScale>
    </cfRule>
  </conditionalFormatting>
  <conditionalFormatting sqref="AD23:AD24">
    <cfRule type="colorScale" priority="300">
      <colorScale>
        <cfvo type="min"/>
        <cfvo type="percentile" val="50"/>
        <cfvo type="max"/>
        <color rgb="FF63BE7B"/>
        <color rgb="FFFFEB84"/>
        <color rgb="FFF8696B"/>
      </colorScale>
    </cfRule>
  </conditionalFormatting>
  <conditionalFormatting sqref="AD23:AD24">
    <cfRule type="colorScale" priority="299">
      <colorScale>
        <cfvo type="min"/>
        <cfvo type="percentile" val="50"/>
        <cfvo type="max"/>
        <color rgb="FF63BE7B"/>
        <color rgb="FFFFEB84"/>
        <color rgb="FFF8696B"/>
      </colorScale>
    </cfRule>
  </conditionalFormatting>
  <conditionalFormatting sqref="AD23:AD24">
    <cfRule type="colorScale" priority="304">
      <colorScale>
        <cfvo type="min"/>
        <cfvo type="percentile" val="50"/>
        <cfvo type="max"/>
        <color rgb="FF63BE7B"/>
        <color rgb="FFFFEB84"/>
        <color rgb="FFF8696B"/>
      </colorScale>
    </cfRule>
  </conditionalFormatting>
  <conditionalFormatting sqref="AD23:AD24">
    <cfRule type="colorScale" priority="298">
      <colorScale>
        <cfvo type="min"/>
        <cfvo type="percentile" val="50"/>
        <cfvo type="max"/>
        <color rgb="FF63BE7B"/>
        <color rgb="FFFFEB84"/>
        <color rgb="FFF8696B"/>
      </colorScale>
    </cfRule>
  </conditionalFormatting>
  <conditionalFormatting sqref="AD23:AD24">
    <cfRule type="colorScale" priority="297">
      <colorScale>
        <cfvo type="min"/>
        <cfvo type="percentile" val="50"/>
        <cfvo type="max"/>
        <color rgb="FF63BE7B"/>
        <color rgb="FFFFEB84"/>
        <color rgb="FFF8696B"/>
      </colorScale>
    </cfRule>
  </conditionalFormatting>
  <conditionalFormatting sqref="AD23:AD24">
    <cfRule type="colorScale" priority="305">
      <colorScale>
        <cfvo type="min"/>
        <cfvo type="percentile" val="50"/>
        <cfvo type="max"/>
        <color rgb="FF63BE7B"/>
        <color rgb="FFFFEB84"/>
        <color rgb="FFF8696B"/>
      </colorScale>
    </cfRule>
  </conditionalFormatting>
  <conditionalFormatting sqref="AD23:AD24">
    <cfRule type="colorScale" priority="306">
      <colorScale>
        <cfvo type="min"/>
        <cfvo type="percentile" val="50"/>
        <cfvo type="max"/>
        <color rgb="FF63BE7B"/>
        <color rgb="FFFFEB84"/>
        <color rgb="FFF8696B"/>
      </colorScale>
    </cfRule>
  </conditionalFormatting>
  <conditionalFormatting sqref="AD25">
    <cfRule type="colorScale" priority="291">
      <colorScale>
        <cfvo type="min"/>
        <cfvo type="percentile" val="50"/>
        <cfvo type="max"/>
        <color rgb="FF63BE7B"/>
        <color rgb="FFFFEB84"/>
        <color rgb="FFF8696B"/>
      </colorScale>
    </cfRule>
  </conditionalFormatting>
  <conditionalFormatting sqref="AD25">
    <cfRule type="colorScale" priority="290">
      <colorScale>
        <cfvo type="min"/>
        <cfvo type="percentile" val="50"/>
        <cfvo type="max"/>
        <color rgb="FF63BE7B"/>
        <color rgb="FFFFEB84"/>
        <color rgb="FFF8696B"/>
      </colorScale>
    </cfRule>
  </conditionalFormatting>
  <conditionalFormatting sqref="AD25">
    <cfRule type="colorScale" priority="289">
      <colorScale>
        <cfvo type="min"/>
        <cfvo type="percentile" val="50"/>
        <cfvo type="max"/>
        <color rgb="FF63BE7B"/>
        <color rgb="FFFFEB84"/>
        <color rgb="FFF8696B"/>
      </colorScale>
    </cfRule>
  </conditionalFormatting>
  <conditionalFormatting sqref="AD25">
    <cfRule type="colorScale" priority="294">
      <colorScale>
        <cfvo type="min"/>
        <cfvo type="percentile" val="50"/>
        <cfvo type="max"/>
        <color rgb="FF63BE7B"/>
        <color rgb="FFFFEB84"/>
        <color rgb="FFF8696B"/>
      </colorScale>
    </cfRule>
  </conditionalFormatting>
  <conditionalFormatting sqref="AD25">
    <cfRule type="colorScale" priority="288">
      <colorScale>
        <cfvo type="min"/>
        <cfvo type="percentile" val="50"/>
        <cfvo type="max"/>
        <color rgb="FF63BE7B"/>
        <color rgb="FFFFEB84"/>
        <color rgb="FFF8696B"/>
      </colorScale>
    </cfRule>
  </conditionalFormatting>
  <conditionalFormatting sqref="AD25">
    <cfRule type="colorScale" priority="287">
      <colorScale>
        <cfvo type="min"/>
        <cfvo type="percentile" val="50"/>
        <cfvo type="max"/>
        <color rgb="FF63BE7B"/>
        <color rgb="FFFFEB84"/>
        <color rgb="FFF8696B"/>
      </colorScale>
    </cfRule>
  </conditionalFormatting>
  <conditionalFormatting sqref="AD25">
    <cfRule type="colorScale" priority="295">
      <colorScale>
        <cfvo type="min"/>
        <cfvo type="percentile" val="50"/>
        <cfvo type="max"/>
        <color rgb="FF63BE7B"/>
        <color rgb="FFFFEB84"/>
        <color rgb="FFF8696B"/>
      </colorScale>
    </cfRule>
  </conditionalFormatting>
  <conditionalFormatting sqref="AD25">
    <cfRule type="colorScale" priority="296">
      <colorScale>
        <cfvo type="min"/>
        <cfvo type="percentile" val="50"/>
        <cfvo type="max"/>
        <color rgb="FF63BE7B"/>
        <color rgb="FFFFEB84"/>
        <color rgb="FFF8696B"/>
      </colorScale>
    </cfRule>
  </conditionalFormatting>
  <conditionalFormatting sqref="AD26:AD27">
    <cfRule type="colorScale" priority="278">
      <colorScale>
        <cfvo type="min"/>
        <cfvo type="percentile" val="50"/>
        <cfvo type="max"/>
        <color rgb="FF63BE7B"/>
        <color rgb="FFFFEB84"/>
        <color rgb="FFF8696B"/>
      </colorScale>
    </cfRule>
  </conditionalFormatting>
  <conditionalFormatting sqref="AD26:AD27">
    <cfRule type="colorScale" priority="281">
      <colorScale>
        <cfvo type="min"/>
        <cfvo type="percentile" val="50"/>
        <cfvo type="max"/>
        <color rgb="FF63BE7B"/>
        <color rgb="FFFFEB84"/>
        <color rgb="FFF8696B"/>
      </colorScale>
    </cfRule>
  </conditionalFormatting>
  <conditionalFormatting sqref="AD26:AD27">
    <cfRule type="colorScale" priority="282">
      <colorScale>
        <cfvo type="min"/>
        <cfvo type="percentile" val="50"/>
        <cfvo type="max"/>
        <color rgb="FF63BE7B"/>
        <color rgb="FFFFEB84"/>
        <color rgb="FFF8696B"/>
      </colorScale>
    </cfRule>
  </conditionalFormatting>
  <conditionalFormatting sqref="AD26:AD27">
    <cfRule type="colorScale" priority="283">
      <colorScale>
        <cfvo type="min"/>
        <cfvo type="percentile" val="50"/>
        <cfvo type="max"/>
        <color rgb="FF63BE7B"/>
        <color rgb="FFFFEB84"/>
        <color rgb="FFF8696B"/>
      </colorScale>
    </cfRule>
  </conditionalFormatting>
  <conditionalFormatting sqref="AD26:AD27">
    <cfRule type="colorScale" priority="284">
      <colorScale>
        <cfvo type="min"/>
        <cfvo type="percentile" val="50"/>
        <cfvo type="max"/>
        <color rgb="FF63BE7B"/>
        <color rgb="FFFFEB84"/>
        <color rgb="FFF8696B"/>
      </colorScale>
    </cfRule>
  </conditionalFormatting>
  <conditionalFormatting sqref="AD26:AD27">
    <cfRule type="colorScale" priority="285">
      <colorScale>
        <cfvo type="min"/>
        <cfvo type="percentile" val="50"/>
        <cfvo type="max"/>
        <color rgb="FF63BE7B"/>
        <color rgb="FFFFEB84"/>
        <color rgb="FFF8696B"/>
      </colorScale>
    </cfRule>
  </conditionalFormatting>
  <conditionalFormatting sqref="AD26:AD27">
    <cfRule type="colorScale" priority="286">
      <colorScale>
        <cfvo type="min"/>
        <cfvo type="percentile" val="50"/>
        <cfvo type="max"/>
        <color rgb="FF63BE7B"/>
        <color rgb="FFFFEB84"/>
        <color rgb="FFF8696B"/>
      </colorScale>
    </cfRule>
  </conditionalFormatting>
  <conditionalFormatting sqref="AD28:AD29">
    <cfRule type="colorScale" priority="267">
      <colorScale>
        <cfvo type="min"/>
        <cfvo type="percentile" val="50"/>
        <cfvo type="max"/>
        <color rgb="FF63BE7B"/>
        <color rgb="FFFFEB84"/>
        <color rgb="FFF8696B"/>
      </colorScale>
    </cfRule>
  </conditionalFormatting>
  <conditionalFormatting sqref="AD28:AD29">
    <cfRule type="colorScale" priority="272">
      <colorScale>
        <cfvo type="min"/>
        <cfvo type="percentile" val="50"/>
        <cfvo type="max"/>
        <color rgb="FF63BE7B"/>
        <color rgb="FFFFEB84"/>
        <color rgb="FFF8696B"/>
      </colorScale>
    </cfRule>
  </conditionalFormatting>
  <conditionalFormatting sqref="AD28:AD29">
    <cfRule type="colorScale" priority="273">
      <colorScale>
        <cfvo type="min"/>
        <cfvo type="percentile" val="50"/>
        <cfvo type="max"/>
        <color rgb="FF63BE7B"/>
        <color rgb="FFFFEB84"/>
        <color rgb="FFF8696B"/>
      </colorScale>
    </cfRule>
  </conditionalFormatting>
  <conditionalFormatting sqref="AD28:AD29">
    <cfRule type="colorScale" priority="274">
      <colorScale>
        <cfvo type="min"/>
        <cfvo type="percentile" val="50"/>
        <cfvo type="max"/>
        <color rgb="FF63BE7B"/>
        <color rgb="FFFFEB84"/>
        <color rgb="FFF8696B"/>
      </colorScale>
    </cfRule>
  </conditionalFormatting>
  <conditionalFormatting sqref="AD28:AD29">
    <cfRule type="colorScale" priority="275">
      <colorScale>
        <cfvo type="min"/>
        <cfvo type="percentile" val="50"/>
        <cfvo type="max"/>
        <color rgb="FF63BE7B"/>
        <color rgb="FFFFEB84"/>
        <color rgb="FFF8696B"/>
      </colorScale>
    </cfRule>
  </conditionalFormatting>
  <conditionalFormatting sqref="AD28:AD29">
    <cfRule type="colorScale" priority="276">
      <colorScale>
        <cfvo type="min"/>
        <cfvo type="percentile" val="50"/>
        <cfvo type="max"/>
        <color rgb="FF63BE7B"/>
        <color rgb="FFFFEB84"/>
        <color rgb="FFF8696B"/>
      </colorScale>
    </cfRule>
  </conditionalFormatting>
  <conditionalFormatting sqref="AD28:AD29">
    <cfRule type="colorScale" priority="277">
      <colorScale>
        <cfvo type="min"/>
        <cfvo type="percentile" val="50"/>
        <cfvo type="max"/>
        <color rgb="FF63BE7B"/>
        <color rgb="FFFFEB84"/>
        <color rgb="FFF8696B"/>
      </colorScale>
    </cfRule>
  </conditionalFormatting>
  <conditionalFormatting sqref="AD30:AD31">
    <cfRule type="colorScale" priority="258">
      <colorScale>
        <cfvo type="min"/>
        <cfvo type="percentile" val="50"/>
        <cfvo type="max"/>
        <color rgb="FF63BE7B"/>
        <color rgb="FFFFEB84"/>
        <color rgb="FFF8696B"/>
      </colorScale>
    </cfRule>
  </conditionalFormatting>
  <conditionalFormatting sqref="AD30:AD31">
    <cfRule type="colorScale" priority="261">
      <colorScale>
        <cfvo type="min"/>
        <cfvo type="percentile" val="50"/>
        <cfvo type="max"/>
        <color rgb="FF63BE7B"/>
        <color rgb="FFFFEB84"/>
        <color rgb="FFF8696B"/>
      </colorScale>
    </cfRule>
  </conditionalFormatting>
  <conditionalFormatting sqref="AD30:AD31">
    <cfRule type="colorScale" priority="262">
      <colorScale>
        <cfvo type="min"/>
        <cfvo type="percentile" val="50"/>
        <cfvo type="max"/>
        <color rgb="FF63BE7B"/>
        <color rgb="FFFFEB84"/>
        <color rgb="FFF8696B"/>
      </colorScale>
    </cfRule>
  </conditionalFormatting>
  <conditionalFormatting sqref="AD30:AD31">
    <cfRule type="colorScale" priority="263">
      <colorScale>
        <cfvo type="min"/>
        <cfvo type="percentile" val="50"/>
        <cfvo type="max"/>
        <color rgb="FF63BE7B"/>
        <color rgb="FFFFEB84"/>
        <color rgb="FFF8696B"/>
      </colorScale>
    </cfRule>
  </conditionalFormatting>
  <conditionalFormatting sqref="AD30:AD31">
    <cfRule type="colorScale" priority="264">
      <colorScale>
        <cfvo type="min"/>
        <cfvo type="percentile" val="50"/>
        <cfvo type="max"/>
        <color rgb="FF63BE7B"/>
        <color rgb="FFFFEB84"/>
        <color rgb="FFF8696B"/>
      </colorScale>
    </cfRule>
  </conditionalFormatting>
  <conditionalFormatting sqref="AD30:AD31">
    <cfRule type="colorScale" priority="265">
      <colorScale>
        <cfvo type="min"/>
        <cfvo type="percentile" val="50"/>
        <cfvo type="max"/>
        <color rgb="FF63BE7B"/>
        <color rgb="FFFFEB84"/>
        <color rgb="FFF8696B"/>
      </colorScale>
    </cfRule>
  </conditionalFormatting>
  <conditionalFormatting sqref="AD30:AD31">
    <cfRule type="colorScale" priority="266">
      <colorScale>
        <cfvo type="min"/>
        <cfvo type="percentile" val="50"/>
        <cfvo type="max"/>
        <color rgb="FF63BE7B"/>
        <color rgb="FFFFEB84"/>
        <color rgb="FFF8696B"/>
      </colorScale>
    </cfRule>
  </conditionalFormatting>
  <conditionalFormatting sqref="AD32:AD33">
    <cfRule type="colorScale" priority="249">
      <colorScale>
        <cfvo type="min"/>
        <cfvo type="percentile" val="50"/>
        <cfvo type="max"/>
        <color rgb="FF63BE7B"/>
        <color rgb="FFFFEB84"/>
        <color rgb="FFF8696B"/>
      </colorScale>
    </cfRule>
  </conditionalFormatting>
  <conditionalFormatting sqref="AD32:AD33">
    <cfRule type="colorScale" priority="252">
      <colorScale>
        <cfvo type="min"/>
        <cfvo type="percentile" val="50"/>
        <cfvo type="max"/>
        <color rgb="FF63BE7B"/>
        <color rgb="FFFFEB84"/>
        <color rgb="FFF8696B"/>
      </colorScale>
    </cfRule>
  </conditionalFormatting>
  <conditionalFormatting sqref="AD32:AD33">
    <cfRule type="colorScale" priority="253">
      <colorScale>
        <cfvo type="min"/>
        <cfvo type="percentile" val="50"/>
        <cfvo type="max"/>
        <color rgb="FF63BE7B"/>
        <color rgb="FFFFEB84"/>
        <color rgb="FFF8696B"/>
      </colorScale>
    </cfRule>
  </conditionalFormatting>
  <conditionalFormatting sqref="AD32:AD33">
    <cfRule type="colorScale" priority="254">
      <colorScale>
        <cfvo type="min"/>
        <cfvo type="percentile" val="50"/>
        <cfvo type="max"/>
        <color rgb="FF63BE7B"/>
        <color rgb="FFFFEB84"/>
        <color rgb="FFF8696B"/>
      </colorScale>
    </cfRule>
  </conditionalFormatting>
  <conditionalFormatting sqref="AD32:AD33">
    <cfRule type="colorScale" priority="255">
      <colorScale>
        <cfvo type="min"/>
        <cfvo type="percentile" val="50"/>
        <cfvo type="max"/>
        <color rgb="FF63BE7B"/>
        <color rgb="FFFFEB84"/>
        <color rgb="FFF8696B"/>
      </colorScale>
    </cfRule>
  </conditionalFormatting>
  <conditionalFormatting sqref="AD32:AD33">
    <cfRule type="colorScale" priority="256">
      <colorScale>
        <cfvo type="min"/>
        <cfvo type="percentile" val="50"/>
        <cfvo type="max"/>
        <color rgb="FF63BE7B"/>
        <color rgb="FFFFEB84"/>
        <color rgb="FFF8696B"/>
      </colorScale>
    </cfRule>
  </conditionalFormatting>
  <conditionalFormatting sqref="AD32:AD33">
    <cfRule type="colorScale" priority="257">
      <colorScale>
        <cfvo type="min"/>
        <cfvo type="percentile" val="50"/>
        <cfvo type="max"/>
        <color rgb="FF63BE7B"/>
        <color rgb="FFFFEB84"/>
        <color rgb="FFF8696B"/>
      </colorScale>
    </cfRule>
  </conditionalFormatting>
  <conditionalFormatting sqref="AD34:AD35">
    <cfRule type="colorScale" priority="238">
      <colorScale>
        <cfvo type="min"/>
        <cfvo type="percentile" val="50"/>
        <cfvo type="max"/>
        <color rgb="FF63BE7B"/>
        <color rgb="FFFFEB84"/>
        <color rgb="FFF8696B"/>
      </colorScale>
    </cfRule>
  </conditionalFormatting>
  <conditionalFormatting sqref="AD34:AD35">
    <cfRule type="colorScale" priority="243">
      <colorScale>
        <cfvo type="min"/>
        <cfvo type="percentile" val="50"/>
        <cfvo type="max"/>
        <color rgb="FF63BE7B"/>
        <color rgb="FFFFEB84"/>
        <color rgb="FFF8696B"/>
      </colorScale>
    </cfRule>
  </conditionalFormatting>
  <conditionalFormatting sqref="AD34:AD35">
    <cfRule type="colorScale" priority="244">
      <colorScale>
        <cfvo type="min"/>
        <cfvo type="percentile" val="50"/>
        <cfvo type="max"/>
        <color rgb="FF63BE7B"/>
        <color rgb="FFFFEB84"/>
        <color rgb="FFF8696B"/>
      </colorScale>
    </cfRule>
  </conditionalFormatting>
  <conditionalFormatting sqref="AD34:AD35">
    <cfRule type="colorScale" priority="245">
      <colorScale>
        <cfvo type="min"/>
        <cfvo type="percentile" val="50"/>
        <cfvo type="max"/>
        <color rgb="FF63BE7B"/>
        <color rgb="FFFFEB84"/>
        <color rgb="FFF8696B"/>
      </colorScale>
    </cfRule>
  </conditionalFormatting>
  <conditionalFormatting sqref="AD34:AD35">
    <cfRule type="colorScale" priority="246">
      <colorScale>
        <cfvo type="min"/>
        <cfvo type="percentile" val="50"/>
        <cfvo type="max"/>
        <color rgb="FF63BE7B"/>
        <color rgb="FFFFEB84"/>
        <color rgb="FFF8696B"/>
      </colorScale>
    </cfRule>
  </conditionalFormatting>
  <conditionalFormatting sqref="AD34:AD35">
    <cfRule type="colorScale" priority="247">
      <colorScale>
        <cfvo type="min"/>
        <cfvo type="percentile" val="50"/>
        <cfvo type="max"/>
        <color rgb="FF63BE7B"/>
        <color rgb="FFFFEB84"/>
        <color rgb="FFF8696B"/>
      </colorScale>
    </cfRule>
  </conditionalFormatting>
  <conditionalFormatting sqref="AD34:AD35">
    <cfRule type="colorScale" priority="248">
      <colorScale>
        <cfvo type="min"/>
        <cfvo type="percentile" val="50"/>
        <cfvo type="max"/>
        <color rgb="FF63BE7B"/>
        <color rgb="FFFFEB84"/>
        <color rgb="FFF8696B"/>
      </colorScale>
    </cfRule>
  </conditionalFormatting>
  <conditionalFormatting sqref="AD36:AD37">
    <cfRule type="colorScale" priority="229">
      <colorScale>
        <cfvo type="min"/>
        <cfvo type="percentile" val="50"/>
        <cfvo type="max"/>
        <color rgb="FF63BE7B"/>
        <color rgb="FFFFEB84"/>
        <color rgb="FFF8696B"/>
      </colorScale>
    </cfRule>
  </conditionalFormatting>
  <conditionalFormatting sqref="AD36:AD37">
    <cfRule type="colorScale" priority="232">
      <colorScale>
        <cfvo type="min"/>
        <cfvo type="percentile" val="50"/>
        <cfvo type="max"/>
        <color rgb="FF63BE7B"/>
        <color rgb="FFFFEB84"/>
        <color rgb="FFF8696B"/>
      </colorScale>
    </cfRule>
  </conditionalFormatting>
  <conditionalFormatting sqref="AD36:AD37">
    <cfRule type="colorScale" priority="233">
      <colorScale>
        <cfvo type="min"/>
        <cfvo type="percentile" val="50"/>
        <cfvo type="max"/>
        <color rgb="FF63BE7B"/>
        <color rgb="FFFFEB84"/>
        <color rgb="FFF8696B"/>
      </colorScale>
    </cfRule>
  </conditionalFormatting>
  <conditionalFormatting sqref="AD36:AD37">
    <cfRule type="colorScale" priority="234">
      <colorScale>
        <cfvo type="min"/>
        <cfvo type="percentile" val="50"/>
        <cfvo type="max"/>
        <color rgb="FF63BE7B"/>
        <color rgb="FFFFEB84"/>
        <color rgb="FFF8696B"/>
      </colorScale>
    </cfRule>
  </conditionalFormatting>
  <conditionalFormatting sqref="AD36:AD37">
    <cfRule type="colorScale" priority="235">
      <colorScale>
        <cfvo type="min"/>
        <cfvo type="percentile" val="50"/>
        <cfvo type="max"/>
        <color rgb="FF63BE7B"/>
        <color rgb="FFFFEB84"/>
        <color rgb="FFF8696B"/>
      </colorScale>
    </cfRule>
  </conditionalFormatting>
  <conditionalFormatting sqref="AD36:AD37">
    <cfRule type="colorScale" priority="236">
      <colorScale>
        <cfvo type="min"/>
        <cfvo type="percentile" val="50"/>
        <cfvo type="max"/>
        <color rgb="FF63BE7B"/>
        <color rgb="FFFFEB84"/>
        <color rgb="FFF8696B"/>
      </colorScale>
    </cfRule>
  </conditionalFormatting>
  <conditionalFormatting sqref="AD36:AD37">
    <cfRule type="colorScale" priority="237">
      <colorScale>
        <cfvo type="min"/>
        <cfvo type="percentile" val="50"/>
        <cfvo type="max"/>
        <color rgb="FF63BE7B"/>
        <color rgb="FFFFEB84"/>
        <color rgb="FFF8696B"/>
      </colorScale>
    </cfRule>
  </conditionalFormatting>
  <conditionalFormatting sqref="AD38:AD39">
    <cfRule type="colorScale" priority="220">
      <colorScale>
        <cfvo type="min"/>
        <cfvo type="percentile" val="50"/>
        <cfvo type="max"/>
        <color rgb="FF63BE7B"/>
        <color rgb="FFFFEB84"/>
        <color rgb="FFF8696B"/>
      </colorScale>
    </cfRule>
  </conditionalFormatting>
  <conditionalFormatting sqref="AD38:AD39">
    <cfRule type="colorScale" priority="223">
      <colorScale>
        <cfvo type="min"/>
        <cfvo type="percentile" val="50"/>
        <cfvo type="max"/>
        <color rgb="FF63BE7B"/>
        <color rgb="FFFFEB84"/>
        <color rgb="FFF8696B"/>
      </colorScale>
    </cfRule>
  </conditionalFormatting>
  <conditionalFormatting sqref="AD38:AD39">
    <cfRule type="colorScale" priority="224">
      <colorScale>
        <cfvo type="min"/>
        <cfvo type="percentile" val="50"/>
        <cfvo type="max"/>
        <color rgb="FF63BE7B"/>
        <color rgb="FFFFEB84"/>
        <color rgb="FFF8696B"/>
      </colorScale>
    </cfRule>
  </conditionalFormatting>
  <conditionalFormatting sqref="AD38:AD39">
    <cfRule type="colorScale" priority="225">
      <colorScale>
        <cfvo type="min"/>
        <cfvo type="percentile" val="50"/>
        <cfvo type="max"/>
        <color rgb="FF63BE7B"/>
        <color rgb="FFFFEB84"/>
        <color rgb="FFF8696B"/>
      </colorScale>
    </cfRule>
  </conditionalFormatting>
  <conditionalFormatting sqref="AD38:AD39">
    <cfRule type="colorScale" priority="226">
      <colorScale>
        <cfvo type="min"/>
        <cfvo type="percentile" val="50"/>
        <cfvo type="max"/>
        <color rgb="FF63BE7B"/>
        <color rgb="FFFFEB84"/>
        <color rgb="FFF8696B"/>
      </colorScale>
    </cfRule>
  </conditionalFormatting>
  <conditionalFormatting sqref="AD38:AD39">
    <cfRule type="colorScale" priority="227">
      <colorScale>
        <cfvo type="min"/>
        <cfvo type="percentile" val="50"/>
        <cfvo type="max"/>
        <color rgb="FF63BE7B"/>
        <color rgb="FFFFEB84"/>
        <color rgb="FFF8696B"/>
      </colorScale>
    </cfRule>
  </conditionalFormatting>
  <conditionalFormatting sqref="AD38:AD39">
    <cfRule type="colorScale" priority="228">
      <colorScale>
        <cfvo type="min"/>
        <cfvo type="percentile" val="50"/>
        <cfvo type="max"/>
        <color rgb="FF63BE7B"/>
        <color rgb="FFFFEB84"/>
        <color rgb="FFF8696B"/>
      </colorScale>
    </cfRule>
  </conditionalFormatting>
  <conditionalFormatting sqref="AD41:AD42">
    <cfRule type="colorScale" priority="202">
      <colorScale>
        <cfvo type="min"/>
        <cfvo type="percentile" val="50"/>
        <cfvo type="max"/>
        <color rgb="FF63BE7B"/>
        <color rgb="FFFFEB84"/>
        <color rgb="FFF8696B"/>
      </colorScale>
    </cfRule>
  </conditionalFormatting>
  <conditionalFormatting sqref="AD41:AD42">
    <cfRule type="colorScale" priority="205">
      <colorScale>
        <cfvo type="min"/>
        <cfvo type="percentile" val="50"/>
        <cfvo type="max"/>
        <color rgb="FF63BE7B"/>
        <color rgb="FFFFEB84"/>
        <color rgb="FFF8696B"/>
      </colorScale>
    </cfRule>
  </conditionalFormatting>
  <conditionalFormatting sqref="AD41:AD42">
    <cfRule type="colorScale" priority="206">
      <colorScale>
        <cfvo type="min"/>
        <cfvo type="percentile" val="50"/>
        <cfvo type="max"/>
        <color rgb="FF63BE7B"/>
        <color rgb="FFFFEB84"/>
        <color rgb="FFF8696B"/>
      </colorScale>
    </cfRule>
  </conditionalFormatting>
  <conditionalFormatting sqref="AD41:AD42">
    <cfRule type="colorScale" priority="207">
      <colorScale>
        <cfvo type="min"/>
        <cfvo type="percentile" val="50"/>
        <cfvo type="max"/>
        <color rgb="FF63BE7B"/>
        <color rgb="FFFFEB84"/>
        <color rgb="FFF8696B"/>
      </colorScale>
    </cfRule>
  </conditionalFormatting>
  <conditionalFormatting sqref="AD41:AD42">
    <cfRule type="colorScale" priority="208">
      <colorScale>
        <cfvo type="min"/>
        <cfvo type="percentile" val="50"/>
        <cfvo type="max"/>
        <color rgb="FF63BE7B"/>
        <color rgb="FFFFEB84"/>
        <color rgb="FFF8696B"/>
      </colorScale>
    </cfRule>
  </conditionalFormatting>
  <conditionalFormatting sqref="AD41:AD42">
    <cfRule type="colorScale" priority="209">
      <colorScale>
        <cfvo type="min"/>
        <cfvo type="percentile" val="50"/>
        <cfvo type="max"/>
        <color rgb="FF63BE7B"/>
        <color rgb="FFFFEB84"/>
        <color rgb="FFF8696B"/>
      </colorScale>
    </cfRule>
  </conditionalFormatting>
  <conditionalFormatting sqref="AD41:AD42">
    <cfRule type="colorScale" priority="210">
      <colorScale>
        <cfvo type="min"/>
        <cfvo type="percentile" val="50"/>
        <cfvo type="max"/>
        <color rgb="FF63BE7B"/>
        <color rgb="FFFFEB84"/>
        <color rgb="FFF8696B"/>
      </colorScale>
    </cfRule>
  </conditionalFormatting>
  <conditionalFormatting sqref="AD43:AD45">
    <cfRule type="colorScale" priority="193">
      <colorScale>
        <cfvo type="min"/>
        <cfvo type="percentile" val="50"/>
        <cfvo type="max"/>
        <color rgb="FF63BE7B"/>
        <color rgb="FFFFEB84"/>
        <color rgb="FFF8696B"/>
      </colorScale>
    </cfRule>
  </conditionalFormatting>
  <conditionalFormatting sqref="AD43:AD45">
    <cfRule type="colorScale" priority="196">
      <colorScale>
        <cfvo type="min"/>
        <cfvo type="percentile" val="50"/>
        <cfvo type="max"/>
        <color rgb="FF63BE7B"/>
        <color rgb="FFFFEB84"/>
        <color rgb="FFF8696B"/>
      </colorScale>
    </cfRule>
  </conditionalFormatting>
  <conditionalFormatting sqref="AD43:AD45">
    <cfRule type="colorScale" priority="197">
      <colorScale>
        <cfvo type="min"/>
        <cfvo type="percentile" val="50"/>
        <cfvo type="max"/>
        <color rgb="FF63BE7B"/>
        <color rgb="FFFFEB84"/>
        <color rgb="FFF8696B"/>
      </colorScale>
    </cfRule>
  </conditionalFormatting>
  <conditionalFormatting sqref="AD43:AD45">
    <cfRule type="colorScale" priority="198">
      <colorScale>
        <cfvo type="min"/>
        <cfvo type="percentile" val="50"/>
        <cfvo type="max"/>
        <color rgb="FF63BE7B"/>
        <color rgb="FFFFEB84"/>
        <color rgb="FFF8696B"/>
      </colorScale>
    </cfRule>
  </conditionalFormatting>
  <conditionalFormatting sqref="AD43:AD45">
    <cfRule type="colorScale" priority="199">
      <colorScale>
        <cfvo type="min"/>
        <cfvo type="percentile" val="50"/>
        <cfvo type="max"/>
        <color rgb="FF63BE7B"/>
        <color rgb="FFFFEB84"/>
        <color rgb="FFF8696B"/>
      </colorScale>
    </cfRule>
  </conditionalFormatting>
  <conditionalFormatting sqref="AD43:AD45">
    <cfRule type="colorScale" priority="200">
      <colorScale>
        <cfvo type="min"/>
        <cfvo type="percentile" val="50"/>
        <cfvo type="max"/>
        <color rgb="FF63BE7B"/>
        <color rgb="FFFFEB84"/>
        <color rgb="FFF8696B"/>
      </colorScale>
    </cfRule>
  </conditionalFormatting>
  <conditionalFormatting sqref="AD43:AD45">
    <cfRule type="colorScale" priority="201">
      <colorScale>
        <cfvo type="min"/>
        <cfvo type="percentile" val="50"/>
        <cfvo type="max"/>
        <color rgb="FF63BE7B"/>
        <color rgb="FFFFEB84"/>
        <color rgb="FFF8696B"/>
      </colorScale>
    </cfRule>
  </conditionalFormatting>
  <conditionalFormatting sqref="AD46:AD48">
    <cfRule type="colorScale" priority="185">
      <colorScale>
        <cfvo type="min"/>
        <cfvo type="percentile" val="50"/>
        <cfvo type="max"/>
        <color rgb="FF63BE7B"/>
        <color rgb="FFFFEB84"/>
        <color rgb="FFF8696B"/>
      </colorScale>
    </cfRule>
  </conditionalFormatting>
  <conditionalFormatting sqref="AD46:AD48">
    <cfRule type="colorScale" priority="184">
      <colorScale>
        <cfvo type="min"/>
        <cfvo type="percentile" val="50"/>
        <cfvo type="max"/>
        <color rgb="FF63BE7B"/>
        <color rgb="FFFFEB84"/>
        <color rgb="FFF8696B"/>
      </colorScale>
    </cfRule>
  </conditionalFormatting>
  <conditionalFormatting sqref="AD46:AD48">
    <cfRule type="colorScale" priority="183">
      <colorScale>
        <cfvo type="min"/>
        <cfvo type="percentile" val="50"/>
        <cfvo type="max"/>
        <color rgb="FF63BE7B"/>
        <color rgb="FFFFEB84"/>
        <color rgb="FFF8696B"/>
      </colorScale>
    </cfRule>
  </conditionalFormatting>
  <conditionalFormatting sqref="AD46:AD48">
    <cfRule type="colorScale" priority="182">
      <colorScale>
        <cfvo type="min"/>
        <cfvo type="percentile" val="50"/>
        <cfvo type="max"/>
        <color rgb="FF63BE7B"/>
        <color rgb="FFFFEB84"/>
        <color rgb="FFF8696B"/>
      </colorScale>
    </cfRule>
  </conditionalFormatting>
  <conditionalFormatting sqref="AD46:AD48">
    <cfRule type="colorScale" priority="188">
      <colorScale>
        <cfvo type="min"/>
        <cfvo type="percentile" val="50"/>
        <cfvo type="max"/>
        <color rgb="FF63BE7B"/>
        <color rgb="FFFFEB84"/>
        <color rgb="FFF8696B"/>
      </colorScale>
    </cfRule>
  </conditionalFormatting>
  <conditionalFormatting sqref="AD46:AD48">
    <cfRule type="colorScale" priority="181">
      <colorScale>
        <cfvo type="min"/>
        <cfvo type="percentile" val="50"/>
        <cfvo type="max"/>
        <color rgb="FF63BE7B"/>
        <color rgb="FFFFEB84"/>
        <color rgb="FFF8696B"/>
      </colorScale>
    </cfRule>
  </conditionalFormatting>
  <conditionalFormatting sqref="AD46:AD48">
    <cfRule type="colorScale" priority="191">
      <colorScale>
        <cfvo type="min"/>
        <cfvo type="percentile" val="50"/>
        <cfvo type="max"/>
        <color rgb="FF63BE7B"/>
        <color rgb="FFFFEB84"/>
        <color rgb="FFF8696B"/>
      </colorScale>
    </cfRule>
  </conditionalFormatting>
  <conditionalFormatting sqref="AD46:AD48">
    <cfRule type="colorScale" priority="192">
      <colorScale>
        <cfvo type="min"/>
        <cfvo type="percentile" val="50"/>
        <cfvo type="max"/>
        <color rgb="FF63BE7B"/>
        <color rgb="FFFFEB84"/>
        <color rgb="FFF8696B"/>
      </colorScale>
    </cfRule>
  </conditionalFormatting>
  <conditionalFormatting sqref="AD49">
    <cfRule type="colorScale" priority="171">
      <colorScale>
        <cfvo type="min"/>
        <cfvo type="percentile" val="50"/>
        <cfvo type="max"/>
        <color rgb="FF63BE7B"/>
        <color rgb="FFFFEB84"/>
        <color rgb="FFF8696B"/>
      </colorScale>
    </cfRule>
  </conditionalFormatting>
  <conditionalFormatting sqref="AD53">
    <cfRule type="colorScale" priority="163">
      <colorScale>
        <cfvo type="min"/>
        <cfvo type="percentile" val="50"/>
        <cfvo type="max"/>
        <color rgb="FF63BE7B"/>
        <color rgb="FFFFEB84"/>
        <color rgb="FFF8696B"/>
      </colorScale>
    </cfRule>
  </conditionalFormatting>
  <conditionalFormatting sqref="AD53">
    <cfRule type="colorScale" priority="166">
      <colorScale>
        <cfvo type="min"/>
        <cfvo type="percentile" val="50"/>
        <cfvo type="max"/>
        <color rgb="FF63BE7B"/>
        <color rgb="FFFFEB84"/>
        <color rgb="FFF8696B"/>
      </colorScale>
    </cfRule>
  </conditionalFormatting>
  <conditionalFormatting sqref="AD53">
    <cfRule type="colorScale" priority="167">
      <colorScale>
        <cfvo type="min"/>
        <cfvo type="percentile" val="50"/>
        <cfvo type="max"/>
        <color rgb="FF63BE7B"/>
        <color rgb="FFFFEB84"/>
        <color rgb="FFF8696B"/>
      </colorScale>
    </cfRule>
  </conditionalFormatting>
  <conditionalFormatting sqref="AD53">
    <cfRule type="colorScale" priority="168">
      <colorScale>
        <cfvo type="min"/>
        <cfvo type="percentile" val="50"/>
        <cfvo type="max"/>
        <color rgb="FF63BE7B"/>
        <color rgb="FFFFEB84"/>
        <color rgb="FFF8696B"/>
      </colorScale>
    </cfRule>
  </conditionalFormatting>
  <conditionalFormatting sqref="AD53">
    <cfRule type="colorScale" priority="169">
      <colorScale>
        <cfvo type="min"/>
        <cfvo type="percentile" val="50"/>
        <cfvo type="max"/>
        <color rgb="FF63BE7B"/>
        <color rgb="FFFFEB84"/>
        <color rgb="FFF8696B"/>
      </colorScale>
    </cfRule>
  </conditionalFormatting>
  <conditionalFormatting sqref="AD53">
    <cfRule type="colorScale" priority="170">
      <colorScale>
        <cfvo type="min"/>
        <cfvo type="percentile" val="50"/>
        <cfvo type="max"/>
        <color rgb="FF63BE7B"/>
        <color rgb="FFFFEB84"/>
        <color rgb="FFF8696B"/>
      </colorScale>
    </cfRule>
  </conditionalFormatting>
  <conditionalFormatting sqref="AD58">
    <cfRule type="colorScale" priority="157">
      <colorScale>
        <cfvo type="min"/>
        <cfvo type="percentile" val="50"/>
        <cfvo type="max"/>
        <color rgb="FF63BE7B"/>
        <color rgb="FFFFEB84"/>
        <color rgb="FFF8696B"/>
      </colorScale>
    </cfRule>
  </conditionalFormatting>
  <conditionalFormatting sqref="AD58">
    <cfRule type="colorScale" priority="158">
      <colorScale>
        <cfvo type="min"/>
        <cfvo type="percentile" val="50"/>
        <cfvo type="max"/>
        <color rgb="FF63BE7B"/>
        <color rgb="FFFFEB84"/>
        <color rgb="FFF8696B"/>
      </colorScale>
    </cfRule>
  </conditionalFormatting>
  <conditionalFormatting sqref="AD58">
    <cfRule type="colorScale" priority="159">
      <colorScale>
        <cfvo type="min"/>
        <cfvo type="percentile" val="50"/>
        <cfvo type="max"/>
        <color rgb="FF63BE7B"/>
        <color rgb="FFFFEB84"/>
        <color rgb="FFF8696B"/>
      </colorScale>
    </cfRule>
  </conditionalFormatting>
  <conditionalFormatting sqref="AD58">
    <cfRule type="colorScale" priority="160">
      <colorScale>
        <cfvo type="min"/>
        <cfvo type="percentile" val="50"/>
        <cfvo type="max"/>
        <color rgb="FF63BE7B"/>
        <color rgb="FFFFEB84"/>
        <color rgb="FFF8696B"/>
      </colorScale>
    </cfRule>
  </conditionalFormatting>
  <conditionalFormatting sqref="AD58">
    <cfRule type="colorScale" priority="161">
      <colorScale>
        <cfvo type="min"/>
        <cfvo type="percentile" val="50"/>
        <cfvo type="max"/>
        <color rgb="FF63BE7B"/>
        <color rgb="FFFFEB84"/>
        <color rgb="FFF8696B"/>
      </colorScale>
    </cfRule>
  </conditionalFormatting>
  <conditionalFormatting sqref="AD58">
    <cfRule type="colorScale" priority="162">
      <colorScale>
        <cfvo type="min"/>
        <cfvo type="percentile" val="50"/>
        <cfvo type="max"/>
        <color rgb="FF63BE7B"/>
        <color rgb="FFFFEB84"/>
        <color rgb="FFF8696B"/>
      </colorScale>
    </cfRule>
  </conditionalFormatting>
  <conditionalFormatting sqref="AD54">
    <cfRule type="colorScale" priority="151">
      <colorScale>
        <cfvo type="min"/>
        <cfvo type="percentile" val="50"/>
        <cfvo type="max"/>
        <color rgb="FF63BE7B"/>
        <color rgb="FFFFEB84"/>
        <color rgb="FFF8696B"/>
      </colorScale>
    </cfRule>
  </conditionalFormatting>
  <conditionalFormatting sqref="AD54">
    <cfRule type="colorScale" priority="150">
      <colorScale>
        <cfvo type="min"/>
        <cfvo type="percentile" val="50"/>
        <cfvo type="max"/>
        <color rgb="FF63BE7B"/>
        <color rgb="FFFFEB84"/>
        <color rgb="FFF8696B"/>
      </colorScale>
    </cfRule>
  </conditionalFormatting>
  <conditionalFormatting sqref="AD54">
    <cfRule type="colorScale" priority="149">
      <colorScale>
        <cfvo type="min"/>
        <cfvo type="percentile" val="50"/>
        <cfvo type="max"/>
        <color rgb="FF63BE7B"/>
        <color rgb="FFFFEB84"/>
        <color rgb="FFF8696B"/>
      </colorScale>
    </cfRule>
  </conditionalFormatting>
  <conditionalFormatting sqref="AD54">
    <cfRule type="colorScale" priority="152">
      <colorScale>
        <cfvo type="min"/>
        <cfvo type="percentile" val="50"/>
        <cfvo type="max"/>
        <color rgb="FF63BE7B"/>
        <color rgb="FFFFEB84"/>
        <color rgb="FFF8696B"/>
      </colorScale>
    </cfRule>
  </conditionalFormatting>
  <conditionalFormatting sqref="AD54">
    <cfRule type="colorScale" priority="144">
      <colorScale>
        <cfvo type="min"/>
        <cfvo type="percentile" val="50"/>
        <cfvo type="max"/>
        <color rgb="FF63BE7B"/>
        <color rgb="FFFFEB84"/>
        <color rgb="FFF8696B"/>
      </colorScale>
    </cfRule>
  </conditionalFormatting>
  <conditionalFormatting sqref="AD54">
    <cfRule type="colorScale" priority="153">
      <colorScale>
        <cfvo type="min"/>
        <cfvo type="percentile" val="50"/>
        <cfvo type="max"/>
        <color rgb="FF63BE7B"/>
        <color rgb="FFFFEB84"/>
        <color rgb="FFF8696B"/>
      </colorScale>
    </cfRule>
  </conditionalFormatting>
  <conditionalFormatting sqref="AD54">
    <cfRule type="colorScale" priority="154">
      <colorScale>
        <cfvo type="min"/>
        <cfvo type="percentile" val="50"/>
        <cfvo type="max"/>
        <color rgb="FF63BE7B"/>
        <color rgb="FFFFEB84"/>
        <color rgb="FFF8696B"/>
      </colorScale>
    </cfRule>
  </conditionalFormatting>
  <conditionalFormatting sqref="AD59 AD61">
    <cfRule type="colorScale" priority="133">
      <colorScale>
        <cfvo type="min"/>
        <cfvo type="percentile" val="50"/>
        <cfvo type="max"/>
        <color rgb="FF63BE7B"/>
        <color rgb="FFFFEB84"/>
        <color rgb="FFF8696B"/>
      </colorScale>
    </cfRule>
  </conditionalFormatting>
  <conditionalFormatting sqref="AD59">
    <cfRule type="colorScale" priority="140">
      <colorScale>
        <cfvo type="min"/>
        <cfvo type="percentile" val="50"/>
        <cfvo type="max"/>
        <color rgb="FF63BE7B"/>
        <color rgb="FFFFEB84"/>
        <color rgb="FFF8696B"/>
      </colorScale>
    </cfRule>
  </conditionalFormatting>
  <conditionalFormatting sqref="AD59">
    <cfRule type="colorScale" priority="141">
      <colorScale>
        <cfvo type="min"/>
        <cfvo type="percentile" val="50"/>
        <cfvo type="max"/>
        <color rgb="FF63BE7B"/>
        <color rgb="FFFFEB84"/>
        <color rgb="FFF8696B"/>
      </colorScale>
    </cfRule>
  </conditionalFormatting>
  <conditionalFormatting sqref="AD59">
    <cfRule type="colorScale" priority="142">
      <colorScale>
        <cfvo type="min"/>
        <cfvo type="percentile" val="50"/>
        <cfvo type="max"/>
        <color rgb="FF63BE7B"/>
        <color rgb="FFFFEB84"/>
        <color rgb="FFF8696B"/>
      </colorScale>
    </cfRule>
  </conditionalFormatting>
  <conditionalFormatting sqref="AD59">
    <cfRule type="colorScale" priority="143">
      <colorScale>
        <cfvo type="min"/>
        <cfvo type="percentile" val="50"/>
        <cfvo type="max"/>
        <color rgb="FF63BE7B"/>
        <color rgb="FFFFEB84"/>
        <color rgb="FFF8696B"/>
      </colorScale>
    </cfRule>
  </conditionalFormatting>
  <conditionalFormatting sqref="AD62">
    <cfRule type="colorScale" priority="126">
      <colorScale>
        <cfvo type="min"/>
        <cfvo type="percentile" val="50"/>
        <cfvo type="max"/>
        <color rgb="FF63BE7B"/>
        <color rgb="FFFFEB84"/>
        <color rgb="FFF8696B"/>
      </colorScale>
    </cfRule>
  </conditionalFormatting>
  <conditionalFormatting sqref="AD62">
    <cfRule type="colorScale" priority="129">
      <colorScale>
        <cfvo type="min"/>
        <cfvo type="percentile" val="50"/>
        <cfvo type="max"/>
        <color rgb="FF63BE7B"/>
        <color rgb="FFFFEB84"/>
        <color rgb="FFF8696B"/>
      </colorScale>
    </cfRule>
  </conditionalFormatting>
  <conditionalFormatting sqref="AD73:AD1048576">
    <cfRule type="colorScale" priority="418">
      <colorScale>
        <cfvo type="min"/>
        <cfvo type="percentile" val="50"/>
        <cfvo type="max"/>
        <color rgb="FF63BE7B"/>
        <color rgb="FFFFEB84"/>
        <color rgb="FFF8696B"/>
      </colorScale>
    </cfRule>
  </conditionalFormatting>
  <conditionalFormatting sqref="AD55">
    <cfRule type="colorScale" priority="113">
      <colorScale>
        <cfvo type="min"/>
        <cfvo type="percentile" val="50"/>
        <cfvo type="max"/>
        <color rgb="FF63BE7B"/>
        <color rgb="FFFFEB84"/>
        <color rgb="FFF8696B"/>
      </colorScale>
    </cfRule>
  </conditionalFormatting>
  <conditionalFormatting sqref="AD55">
    <cfRule type="colorScale" priority="114">
      <colorScale>
        <cfvo type="min"/>
        <cfvo type="percentile" val="50"/>
        <cfvo type="max"/>
        <color rgb="FF63BE7B"/>
        <color rgb="FFFFEB84"/>
        <color rgb="FFF8696B"/>
      </colorScale>
    </cfRule>
  </conditionalFormatting>
  <conditionalFormatting sqref="AD55">
    <cfRule type="colorScale" priority="115">
      <colorScale>
        <cfvo type="min"/>
        <cfvo type="percentile" val="50"/>
        <cfvo type="max"/>
        <color rgb="FF63BE7B"/>
        <color rgb="FFFFEB84"/>
        <color rgb="FFF8696B"/>
      </colorScale>
    </cfRule>
  </conditionalFormatting>
  <conditionalFormatting sqref="AD55">
    <cfRule type="colorScale" priority="116">
      <colorScale>
        <cfvo type="min"/>
        <cfvo type="percentile" val="50"/>
        <cfvo type="max"/>
        <color rgb="FF63BE7B"/>
        <color rgb="FFFFEB84"/>
        <color rgb="FFF8696B"/>
      </colorScale>
    </cfRule>
  </conditionalFormatting>
  <conditionalFormatting sqref="AD55">
    <cfRule type="colorScale" priority="117">
      <colorScale>
        <cfvo type="min"/>
        <cfvo type="percentile" val="50"/>
        <cfvo type="max"/>
        <color rgb="FF63BE7B"/>
        <color rgb="FFFFEB84"/>
        <color rgb="FFF8696B"/>
      </colorScale>
    </cfRule>
  </conditionalFormatting>
  <conditionalFormatting sqref="AD55">
    <cfRule type="colorScale" priority="118">
      <colorScale>
        <cfvo type="min"/>
        <cfvo type="percentile" val="50"/>
        <cfvo type="max"/>
        <color rgb="FF63BE7B"/>
        <color rgb="FFFFEB84"/>
        <color rgb="FFF8696B"/>
      </colorScale>
    </cfRule>
  </conditionalFormatting>
  <conditionalFormatting sqref="AD55">
    <cfRule type="colorScale" priority="121">
      <colorScale>
        <cfvo type="min"/>
        <cfvo type="percentile" val="50"/>
        <cfvo type="max"/>
        <color rgb="FF63BE7B"/>
        <color rgb="FFFFEB84"/>
        <color rgb="FFF8696B"/>
      </colorScale>
    </cfRule>
  </conditionalFormatting>
  <conditionalFormatting sqref="AD56">
    <cfRule type="colorScale" priority="104">
      <colorScale>
        <cfvo type="min"/>
        <cfvo type="percentile" val="50"/>
        <cfvo type="max"/>
        <color rgb="FF63BE7B"/>
        <color rgb="FFFFEB84"/>
        <color rgb="FFF8696B"/>
      </colorScale>
    </cfRule>
  </conditionalFormatting>
  <conditionalFormatting sqref="AD56">
    <cfRule type="colorScale" priority="105">
      <colorScale>
        <cfvo type="min"/>
        <cfvo type="percentile" val="50"/>
        <cfvo type="max"/>
        <color rgb="FF63BE7B"/>
        <color rgb="FFFFEB84"/>
        <color rgb="FFF8696B"/>
      </colorScale>
    </cfRule>
  </conditionalFormatting>
  <conditionalFormatting sqref="AD56">
    <cfRule type="colorScale" priority="106">
      <colorScale>
        <cfvo type="min"/>
        <cfvo type="percentile" val="50"/>
        <cfvo type="max"/>
        <color rgb="FF63BE7B"/>
        <color rgb="FFFFEB84"/>
        <color rgb="FFF8696B"/>
      </colorScale>
    </cfRule>
  </conditionalFormatting>
  <conditionalFormatting sqref="AD56">
    <cfRule type="colorScale" priority="107">
      <colorScale>
        <cfvo type="min"/>
        <cfvo type="percentile" val="50"/>
        <cfvo type="max"/>
        <color rgb="FF63BE7B"/>
        <color rgb="FFFFEB84"/>
        <color rgb="FFF8696B"/>
      </colorScale>
    </cfRule>
  </conditionalFormatting>
  <conditionalFormatting sqref="AD56">
    <cfRule type="colorScale" priority="108">
      <colorScale>
        <cfvo type="min"/>
        <cfvo type="percentile" val="50"/>
        <cfvo type="max"/>
        <color rgb="FF63BE7B"/>
        <color rgb="FFFFEB84"/>
        <color rgb="FFF8696B"/>
      </colorScale>
    </cfRule>
  </conditionalFormatting>
  <conditionalFormatting sqref="AD56">
    <cfRule type="colorScale" priority="109">
      <colorScale>
        <cfvo type="min"/>
        <cfvo type="percentile" val="50"/>
        <cfvo type="max"/>
        <color rgb="FF63BE7B"/>
        <color rgb="FFFFEB84"/>
        <color rgb="FFF8696B"/>
      </colorScale>
    </cfRule>
  </conditionalFormatting>
  <conditionalFormatting sqref="AD56">
    <cfRule type="colorScale" priority="112">
      <colorScale>
        <cfvo type="min"/>
        <cfvo type="percentile" val="50"/>
        <cfvo type="max"/>
        <color rgb="FF63BE7B"/>
        <color rgb="FFFFEB84"/>
        <color rgb="FFF8696B"/>
      </colorScale>
    </cfRule>
  </conditionalFormatting>
  <conditionalFormatting sqref="AD57">
    <cfRule type="colorScale" priority="95">
      <colorScale>
        <cfvo type="min"/>
        <cfvo type="percentile" val="50"/>
        <cfvo type="max"/>
        <color rgb="FF63BE7B"/>
        <color rgb="FFFFEB84"/>
        <color rgb="FFF8696B"/>
      </colorScale>
    </cfRule>
  </conditionalFormatting>
  <conditionalFormatting sqref="AD73:AD1048576 AD1 AD3:AD59 AD61:AD66">
    <cfRule type="colorScale" priority="94">
      <colorScale>
        <cfvo type="min"/>
        <cfvo type="percentile" val="50"/>
        <cfvo type="max"/>
        <color rgb="FF63BE7B"/>
        <color rgb="FFFFEB84"/>
        <color rgb="FFF8696B"/>
      </colorScale>
    </cfRule>
  </conditionalFormatting>
  <conditionalFormatting sqref="AD63:AD66 AD50:AD52">
    <cfRule type="colorScale" priority="2265">
      <colorScale>
        <cfvo type="min"/>
        <cfvo type="percentile" val="50"/>
        <cfvo type="max"/>
        <color rgb="FF63BE7B"/>
        <color rgb="FFFFEB84"/>
        <color rgb="FFF8696B"/>
      </colorScale>
    </cfRule>
  </conditionalFormatting>
  <conditionalFormatting sqref="AD73:AD1048576 AD53 AD58 AD1 AD3:AD49">
    <cfRule type="colorScale" priority="2399">
      <colorScale>
        <cfvo type="min"/>
        <cfvo type="percentile" val="50"/>
        <cfvo type="max"/>
        <color rgb="FF63BE7B"/>
        <color rgb="FFFFEB84"/>
        <color rgb="FFF8696B"/>
      </colorScale>
    </cfRule>
  </conditionalFormatting>
  <conditionalFormatting sqref="AD60">
    <cfRule type="colorScale" priority="50">
      <colorScale>
        <cfvo type="min"/>
        <cfvo type="percentile" val="50"/>
        <cfvo type="max"/>
        <color rgb="FF63BE7B"/>
        <color rgb="FFFFEB84"/>
        <color rgb="FFF8696B"/>
      </colorScale>
    </cfRule>
  </conditionalFormatting>
  <conditionalFormatting sqref="AD60">
    <cfRule type="colorScale" priority="49">
      <colorScale>
        <cfvo type="min"/>
        <cfvo type="percentile" val="50"/>
        <cfvo type="max"/>
        <color rgb="FF63BE7B"/>
        <color rgb="FFFFEB84"/>
        <color rgb="FFF8696B"/>
      </colorScale>
    </cfRule>
  </conditionalFormatting>
  <conditionalFormatting sqref="AD60">
    <cfRule type="colorScale" priority="53">
      <colorScale>
        <cfvo type="min"/>
        <cfvo type="percentile" val="50"/>
        <cfvo type="max"/>
        <color rgb="FF63BE7B"/>
        <color rgb="FFFFEB84"/>
        <color rgb="FFF8696B"/>
      </colorScale>
    </cfRule>
  </conditionalFormatting>
  <conditionalFormatting sqref="AD60">
    <cfRule type="colorScale" priority="48">
      <colorScale>
        <cfvo type="min"/>
        <cfvo type="percentile" val="50"/>
        <cfvo type="max"/>
        <color rgb="FF63BE7B"/>
        <color rgb="FFFFEB84"/>
        <color rgb="FFF8696B"/>
      </colorScale>
    </cfRule>
  </conditionalFormatting>
  <conditionalFormatting sqref="AD60">
    <cfRule type="colorScale" priority="54">
      <colorScale>
        <cfvo type="min"/>
        <cfvo type="percentile" val="50"/>
        <cfvo type="max"/>
        <color rgb="FF63BE7B"/>
        <color rgb="FFFFEB84"/>
        <color rgb="FFF8696B"/>
      </colorScale>
    </cfRule>
  </conditionalFormatting>
  <conditionalFormatting sqref="AD60">
    <cfRule type="colorScale" priority="55">
      <colorScale>
        <cfvo type="min"/>
        <cfvo type="percentile" val="50"/>
        <cfvo type="max"/>
        <color rgb="FF63BE7B"/>
        <color rgb="FFFFEB84"/>
        <color rgb="FFF8696B"/>
      </colorScale>
    </cfRule>
  </conditionalFormatting>
  <conditionalFormatting sqref="AD60">
    <cfRule type="colorScale" priority="56">
      <colorScale>
        <cfvo type="min"/>
        <cfvo type="percentile" val="50"/>
        <cfvo type="max"/>
        <color rgb="FF63BE7B"/>
        <color rgb="FFFFEB84"/>
        <color rgb="FFF8696B"/>
      </colorScale>
    </cfRule>
  </conditionalFormatting>
  <conditionalFormatting sqref="AD60">
    <cfRule type="colorScale" priority="57">
      <colorScale>
        <cfvo type="min"/>
        <cfvo type="percentile" val="50"/>
        <cfvo type="max"/>
        <color rgb="FF63BE7B"/>
        <color rgb="FFFFEB84"/>
        <color rgb="FFF8696B"/>
      </colorScale>
    </cfRule>
  </conditionalFormatting>
  <conditionalFormatting sqref="AD67:AD72">
    <cfRule type="colorScale" priority="3383">
      <colorScale>
        <cfvo type="min"/>
        <cfvo type="percentile" val="50"/>
        <cfvo type="max"/>
        <color rgb="FF63BE7B"/>
        <color rgb="FFFFEB84"/>
        <color rgb="FFF8696B"/>
      </colorScale>
    </cfRule>
  </conditionalFormatting>
  <conditionalFormatting sqref="AD61:AD72 AD4:AD59">
    <cfRule type="colorScale" priority="3390">
      <colorScale>
        <cfvo type="min"/>
        <cfvo type="percentile" val="50"/>
        <cfvo type="max"/>
        <color rgb="FF63BE7B"/>
        <color rgb="FFFFEB84"/>
        <color rgb="FFF8696B"/>
      </colorScale>
    </cfRule>
  </conditionalFormatting>
  <conditionalFormatting sqref="W1:W1048576">
    <cfRule type="colorScale" priority="4">
      <colorScale>
        <cfvo type="min"/>
        <cfvo type="percentile" val="50"/>
        <cfvo type="max"/>
        <color rgb="FF63BE7B"/>
        <color rgb="FFFFEB84"/>
        <color rgb="FFF8696B"/>
      </colorScale>
    </cfRule>
    <cfRule type="colorScale" priority="8">
      <colorScale>
        <cfvo type="min"/>
        <cfvo type="max"/>
        <color rgb="FFFCFCFF"/>
        <color rgb="FFF8696B"/>
      </colorScale>
    </cfRule>
  </conditionalFormatting>
  <conditionalFormatting sqref="AD40">
    <cfRule type="colorScale" priority="3573">
      <colorScale>
        <cfvo type="min"/>
        <cfvo type="percentile" val="50"/>
        <cfvo type="max"/>
        <color rgb="FF63BE7B"/>
        <color rgb="FFFFEB84"/>
        <color rgb="FFF8696B"/>
      </colorScale>
    </cfRule>
  </conditionalFormatting>
  <conditionalFormatting sqref="AD4:AD72">
    <cfRule type="colorScale" priority="3631">
      <colorScale>
        <cfvo type="min"/>
        <cfvo type="percentile" val="50"/>
        <cfvo type="max"/>
        <color rgb="FF63BE7B"/>
        <color rgb="FFFFEB84"/>
        <color rgb="FFF8696B"/>
      </colorScale>
    </cfRule>
  </conditionalFormatting>
  <conditionalFormatting sqref="X4:X72">
    <cfRule type="colorScale" priority="3633">
      <colorScale>
        <cfvo type="min"/>
        <cfvo type="percentile" val="50"/>
        <cfvo type="max"/>
        <color rgb="FF63BE7B"/>
        <color rgb="FFFFEB84"/>
        <color rgb="FFF8696B"/>
      </colorScale>
    </cfRule>
  </conditionalFormatting>
  <conditionalFormatting sqref="X4:X72">
    <cfRule type="colorScale" priority="3635">
      <colorScale>
        <cfvo type="min"/>
        <cfvo type="percentile" val="50"/>
        <cfvo type="max"/>
        <color rgb="FF008000"/>
        <color rgb="FFFFEB84"/>
        <color rgb="FFFF0000"/>
      </colorScale>
    </cfRule>
  </conditionalFormatting>
  <conditionalFormatting sqref="V73:V76">
    <cfRule type="colorScale" priority="5">
      <colorScale>
        <cfvo type="min"/>
        <cfvo type="percentile" val="50"/>
        <cfvo type="max"/>
        <color rgb="FF63BE7B"/>
        <color rgb="FFFFEB84"/>
        <color rgb="FFF8696B"/>
      </colorScale>
    </cfRule>
    <cfRule type="colorScale" priority="6">
      <colorScale>
        <cfvo type="min"/>
        <cfvo type="max"/>
        <color rgb="FFFCFCFF"/>
        <color rgb="FFF8696B"/>
      </colorScale>
    </cfRule>
  </conditionalFormatting>
  <conditionalFormatting sqref="AE4:AE72">
    <cfRule type="colorScale" priority="2">
      <colorScale>
        <cfvo type="min"/>
        <cfvo type="percentile" val="50"/>
        <cfvo type="max"/>
        <color rgb="FF63BE7B"/>
        <color rgb="FFFFEB84"/>
        <color rgb="FFF8696B"/>
      </colorScale>
    </cfRule>
  </conditionalFormatting>
  <conditionalFormatting sqref="AE4:AE72">
    <cfRule type="colorScale" priority="3">
      <colorScale>
        <cfvo type="min"/>
        <cfvo type="percentile" val="50"/>
        <cfvo type="max"/>
        <color rgb="FF008000"/>
        <color rgb="FFFFEB84"/>
        <color rgb="FFFF0000"/>
      </colorScale>
    </cfRule>
  </conditionalFormatting>
  <conditionalFormatting sqref="AD1:AD1048576">
    <cfRule type="colorScale" priority="1">
      <colorScale>
        <cfvo type="min"/>
        <cfvo type="percentile" val="50"/>
        <cfvo type="max"/>
        <color rgb="FF63BE7B"/>
        <color rgb="FFFFEB84"/>
        <color rgb="FFF8696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DEF72-C72C-4AB8-B290-6EF9B6837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93DC93-26A8-4931-9680-E43EA8954D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Intestazione</vt:lpstr>
      <vt:lpstr>ERSU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2022-12-10T13:04:49Z</cp:lastPrinted>
  <dcterms:created xsi:type="dcterms:W3CDTF">2013-10-07T21:59:24Z</dcterms:created>
  <dcterms:modified xsi:type="dcterms:W3CDTF">2023-01-30T16:28:42Z</dcterms:modified>
</cp:coreProperties>
</file>